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zhapenova\Desktop\для САЙТА\"/>
    </mc:Choice>
  </mc:AlternateContent>
  <bookViews>
    <workbookView xWindow="0" yWindow="0" windowWidth="24750" windowHeight="11730" activeTab="1"/>
  </bookViews>
  <sheets>
    <sheet name="қаз.ВС және ВО" sheetId="10" r:id="rId1"/>
    <sheet name="рус ВС и ВО" sheetId="7" r:id="rId2"/>
  </sheet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6" i="7" l="1"/>
  <c r="E216" i="7"/>
  <c r="F37" i="7"/>
  <c r="M246" i="10" l="1"/>
  <c r="M245" i="10" s="1"/>
  <c r="J245" i="10"/>
  <c r="I245" i="10"/>
  <c r="F245" i="10"/>
  <c r="E245" i="10"/>
  <c r="M244" i="10"/>
  <c r="K244" i="10"/>
  <c r="K241" i="10" s="1"/>
  <c r="K240" i="10" s="1"/>
  <c r="K215" i="10" s="1"/>
  <c r="M243" i="10"/>
  <c r="M242" i="10"/>
  <c r="J241" i="10"/>
  <c r="J240" i="10" s="1"/>
  <c r="I241" i="10"/>
  <c r="I240" i="10" s="1"/>
  <c r="F241" i="10"/>
  <c r="F240" i="10" s="1"/>
  <c r="E241" i="10"/>
  <c r="E240" i="10" s="1"/>
  <c r="M239" i="10"/>
  <c r="M238" i="10"/>
  <c r="J238" i="10"/>
  <c r="I238" i="10"/>
  <c r="F238" i="10"/>
  <c r="E238" i="10"/>
  <c r="M237" i="10"/>
  <c r="M236" i="10" s="1"/>
  <c r="J236" i="10"/>
  <c r="I236" i="10"/>
  <c r="F236" i="10"/>
  <c r="E236" i="10"/>
  <c r="M235" i="10"/>
  <c r="M234" i="10" s="1"/>
  <c r="J234" i="10"/>
  <c r="I234" i="10"/>
  <c r="F234" i="10"/>
  <c r="E234" i="10"/>
  <c r="M233" i="10"/>
  <c r="M232" i="10" s="1"/>
  <c r="J232" i="10"/>
  <c r="I232" i="10"/>
  <c r="F232" i="10"/>
  <c r="E232" i="10"/>
  <c r="M231" i="10"/>
  <c r="M230" i="10" s="1"/>
  <c r="J230" i="10"/>
  <c r="I230" i="10"/>
  <c r="F230" i="10"/>
  <c r="E230" i="10"/>
  <c r="M228" i="10"/>
  <c r="M227" i="10"/>
  <c r="M226" i="10"/>
  <c r="J226" i="10"/>
  <c r="I226" i="10"/>
  <c r="F226" i="10"/>
  <c r="E226" i="10"/>
  <c r="M224" i="10"/>
  <c r="M223" i="10"/>
  <c r="M222" i="10"/>
  <c r="M221" i="10" s="1"/>
  <c r="J222" i="10"/>
  <c r="J221" i="10" s="1"/>
  <c r="I222" i="10"/>
  <c r="I221" i="10" s="1"/>
  <c r="F222" i="10"/>
  <c r="E222" i="10"/>
  <c r="E221" i="10" s="1"/>
  <c r="F221" i="10"/>
  <c r="M220" i="10"/>
  <c r="M219" i="10"/>
  <c r="M218" i="10"/>
  <c r="M217" i="10"/>
  <c r="J216" i="10"/>
  <c r="I216" i="10"/>
  <c r="F216" i="10"/>
  <c r="E216" i="10"/>
  <c r="M246" i="7"/>
  <c r="M245" i="7" s="1"/>
  <c r="J245" i="7"/>
  <c r="I245" i="7"/>
  <c r="F245" i="7"/>
  <c r="E245" i="7"/>
  <c r="M244" i="7"/>
  <c r="K244" i="7"/>
  <c r="K241" i="7" s="1"/>
  <c r="K240" i="7" s="1"/>
  <c r="K215" i="7" s="1"/>
  <c r="M243" i="7"/>
  <c r="M242" i="7"/>
  <c r="J241" i="7"/>
  <c r="J240" i="7" s="1"/>
  <c r="I241" i="7"/>
  <c r="I240" i="7" s="1"/>
  <c r="F241" i="7"/>
  <c r="F240" i="7" s="1"/>
  <c r="E241" i="7"/>
  <c r="E240" i="7" s="1"/>
  <c r="M239" i="7"/>
  <c r="M238" i="7" s="1"/>
  <c r="J238" i="7"/>
  <c r="I238" i="7"/>
  <c r="F238" i="7"/>
  <c r="E238" i="7"/>
  <c r="M237" i="7"/>
  <c r="M236" i="7"/>
  <c r="J236" i="7"/>
  <c r="I236" i="7"/>
  <c r="F236" i="7"/>
  <c r="E236" i="7"/>
  <c r="M235" i="7"/>
  <c r="M234" i="7" s="1"/>
  <c r="J234" i="7"/>
  <c r="I234" i="7"/>
  <c r="F234" i="7"/>
  <c r="E234" i="7"/>
  <c r="M233" i="7"/>
  <c r="M232" i="7" s="1"/>
  <c r="J232" i="7"/>
  <c r="I232" i="7"/>
  <c r="F232" i="7"/>
  <c r="E232" i="7"/>
  <c r="M231" i="7"/>
  <c r="M230" i="7" s="1"/>
  <c r="J230" i="7"/>
  <c r="I230" i="7"/>
  <c r="F230" i="7"/>
  <c r="E230" i="7"/>
  <c r="M228" i="7"/>
  <c r="M227" i="7"/>
  <c r="M226" i="7" s="1"/>
  <c r="J226" i="7"/>
  <c r="I226" i="7"/>
  <c r="F226" i="7"/>
  <c r="E226" i="7"/>
  <c r="M224" i="7"/>
  <c r="M223" i="7"/>
  <c r="M222" i="7" s="1"/>
  <c r="M221" i="7" s="1"/>
  <c r="J222" i="7"/>
  <c r="J221" i="7" s="1"/>
  <c r="I222" i="7"/>
  <c r="I221" i="7" s="1"/>
  <c r="F222" i="7"/>
  <c r="F221" i="7" s="1"/>
  <c r="E222" i="7"/>
  <c r="E221" i="7" s="1"/>
  <c r="M220" i="7"/>
  <c r="M219" i="7"/>
  <c r="M218" i="7"/>
  <c r="M217" i="7"/>
  <c r="J216" i="7"/>
  <c r="I216" i="7"/>
  <c r="M241" i="7" l="1"/>
  <c r="M240" i="7" s="1"/>
  <c r="E229" i="7"/>
  <c r="E225" i="7" s="1"/>
  <c r="F229" i="7"/>
  <c r="F225" i="7" s="1"/>
  <c r="I229" i="7"/>
  <c r="I225" i="7" s="1"/>
  <c r="I215" i="7" s="1"/>
  <c r="M216" i="10"/>
  <c r="F229" i="10"/>
  <c r="F225" i="10" s="1"/>
  <c r="F215" i="10" s="1"/>
  <c r="M241" i="10"/>
  <c r="M240" i="10" s="1"/>
  <c r="M229" i="10"/>
  <c r="M225" i="10" s="1"/>
  <c r="E229" i="10"/>
  <c r="E225" i="10" s="1"/>
  <c r="E215" i="10" s="1"/>
  <c r="I229" i="10"/>
  <c r="I225" i="10" s="1"/>
  <c r="I215" i="10" s="1"/>
  <c r="J229" i="10"/>
  <c r="J225" i="10" s="1"/>
  <c r="J215" i="10" s="1"/>
  <c r="J229" i="7"/>
  <c r="J225" i="7" s="1"/>
  <c r="J215" i="7" s="1"/>
  <c r="M216" i="7"/>
  <c r="M229" i="7"/>
  <c r="M225" i="7" s="1"/>
  <c r="M213" i="10"/>
  <c r="M212" i="10"/>
  <c r="K212" i="10"/>
  <c r="M211" i="10"/>
  <c r="K211" i="10"/>
  <c r="M210" i="10"/>
  <c r="J209" i="10"/>
  <c r="I209" i="10"/>
  <c r="F209" i="10"/>
  <c r="E209" i="10"/>
  <c r="M208" i="10"/>
  <c r="M207" i="10"/>
  <c r="J206" i="10"/>
  <c r="I206" i="10"/>
  <c r="F206" i="10"/>
  <c r="E206" i="10"/>
  <c r="M205" i="10"/>
  <c r="M204" i="10"/>
  <c r="M203" i="10"/>
  <c r="M202" i="10"/>
  <c r="M201" i="10"/>
  <c r="M200" i="10"/>
  <c r="M199" i="10"/>
  <c r="M198" i="10"/>
  <c r="M197" i="10"/>
  <c r="M196" i="10"/>
  <c r="M195" i="10"/>
  <c r="J194" i="10"/>
  <c r="I194" i="10"/>
  <c r="F194" i="10"/>
  <c r="E194" i="10"/>
  <c r="M192" i="10"/>
  <c r="M191" i="10"/>
  <c r="K191" i="10"/>
  <c r="K190" i="10" s="1"/>
  <c r="J190" i="10"/>
  <c r="I190" i="10"/>
  <c r="F190" i="10"/>
  <c r="E190" i="10"/>
  <c r="M189" i="10"/>
  <c r="M188" i="10" s="1"/>
  <c r="K189" i="10"/>
  <c r="K188" i="10" s="1"/>
  <c r="J188" i="10"/>
  <c r="I188" i="10"/>
  <c r="F188" i="10"/>
  <c r="E188" i="10"/>
  <c r="M187" i="10"/>
  <c r="M186" i="10" s="1"/>
  <c r="J186" i="10"/>
  <c r="I186" i="10"/>
  <c r="F186" i="10"/>
  <c r="E186" i="10"/>
  <c r="M185" i="10"/>
  <c r="M184" i="10"/>
  <c r="M183" i="10"/>
  <c r="M182" i="10"/>
  <c r="K182" i="10"/>
  <c r="K180" i="10" s="1"/>
  <c r="M181" i="10"/>
  <c r="J180" i="10"/>
  <c r="I180" i="10"/>
  <c r="F180" i="10"/>
  <c r="E180" i="10"/>
  <c r="M177" i="10"/>
  <c r="K177" i="10"/>
  <c r="M176" i="10"/>
  <c r="K176" i="10"/>
  <c r="M175" i="10"/>
  <c r="K175" i="10"/>
  <c r="M174" i="10"/>
  <c r="M173" i="10"/>
  <c r="M172" i="10"/>
  <c r="K172" i="10"/>
  <c r="M171" i="10"/>
  <c r="K171" i="10"/>
  <c r="J170" i="10"/>
  <c r="I170" i="10"/>
  <c r="F170" i="10"/>
  <c r="E170" i="10"/>
  <c r="M169" i="10"/>
  <c r="M168" i="10"/>
  <c r="M167" i="10"/>
  <c r="M166" i="10"/>
  <c r="M165" i="10"/>
  <c r="J164" i="10"/>
  <c r="I164" i="10"/>
  <c r="F164" i="10"/>
  <c r="E164" i="10"/>
  <c r="M162" i="10"/>
  <c r="M161" i="10"/>
  <c r="M160" i="10"/>
  <c r="M159" i="10"/>
  <c r="M158" i="10"/>
  <c r="J157" i="10"/>
  <c r="I157" i="10"/>
  <c r="F157" i="10"/>
  <c r="E157" i="10"/>
  <c r="M156" i="10"/>
  <c r="M155" i="10"/>
  <c r="M154" i="10"/>
  <c r="M153" i="10"/>
  <c r="M152" i="10"/>
  <c r="M151" i="10"/>
  <c r="M150" i="10"/>
  <c r="M149" i="10"/>
  <c r="M148" i="10"/>
  <c r="M147" i="10"/>
  <c r="M146" i="10"/>
  <c r="M145" i="10"/>
  <c r="M144" i="10"/>
  <c r="M143" i="10"/>
  <c r="M142" i="10"/>
  <c r="M141" i="10"/>
  <c r="M140" i="10"/>
  <c r="M139" i="10"/>
  <c r="M138" i="10"/>
  <c r="J137" i="10"/>
  <c r="I137" i="10"/>
  <c r="F137" i="10"/>
  <c r="E137" i="10"/>
  <c r="M136" i="10"/>
  <c r="M135" i="10"/>
  <c r="M134" i="10"/>
  <c r="M133" i="10"/>
  <c r="M132" i="10"/>
  <c r="M131" i="10"/>
  <c r="M130" i="10"/>
  <c r="M129" i="10"/>
  <c r="M128" i="10"/>
  <c r="M127" i="10"/>
  <c r="M126" i="10"/>
  <c r="M125" i="10"/>
  <c r="M124" i="10"/>
  <c r="M123" i="10"/>
  <c r="M122" i="10"/>
  <c r="M121" i="10"/>
  <c r="M120" i="10"/>
  <c r="M119" i="10"/>
  <c r="M118" i="10"/>
  <c r="J117" i="10"/>
  <c r="I117" i="10"/>
  <c r="F117" i="10"/>
  <c r="E117" i="10"/>
  <c r="M116" i="10"/>
  <c r="M115" i="10"/>
  <c r="M114" i="10"/>
  <c r="M113" i="10"/>
  <c r="M112" i="10"/>
  <c r="M111" i="10"/>
  <c r="M110" i="10"/>
  <c r="M109" i="10"/>
  <c r="M108" i="10"/>
  <c r="M107" i="10"/>
  <c r="M106" i="10"/>
  <c r="M105" i="10"/>
  <c r="M104" i="10"/>
  <c r="M103" i="10"/>
  <c r="M102" i="10"/>
  <c r="M101" i="10"/>
  <c r="M100" i="10"/>
  <c r="M99" i="10"/>
  <c r="M98" i="10"/>
  <c r="J97" i="10"/>
  <c r="I97" i="10"/>
  <c r="F97" i="10"/>
  <c r="E97" i="10"/>
  <c r="M96" i="10"/>
  <c r="M95" i="10"/>
  <c r="M94" i="10"/>
  <c r="M93" i="10"/>
  <c r="M92" i="10"/>
  <c r="M91" i="10"/>
  <c r="M90" i="10"/>
  <c r="M89" i="10"/>
  <c r="M88" i="10"/>
  <c r="M87" i="10"/>
  <c r="M86" i="10"/>
  <c r="M85" i="10"/>
  <c r="M84" i="10"/>
  <c r="M83" i="10"/>
  <c r="M82" i="10"/>
  <c r="M81" i="10"/>
  <c r="M80" i="10"/>
  <c r="M79" i="10"/>
  <c r="M78" i="10"/>
  <c r="J77" i="10"/>
  <c r="I77" i="10"/>
  <c r="F77" i="10"/>
  <c r="E77" i="10"/>
  <c r="M75" i="10"/>
  <c r="M74" i="10"/>
  <c r="M73" i="10"/>
  <c r="M72" i="10"/>
  <c r="M71" i="10"/>
  <c r="M70" i="10"/>
  <c r="M69" i="10"/>
  <c r="M68" i="10"/>
  <c r="M67" i="10"/>
  <c r="J66" i="10"/>
  <c r="I66" i="10"/>
  <c r="F66" i="10"/>
  <c r="E66" i="10"/>
  <c r="M65" i="10"/>
  <c r="M64" i="10"/>
  <c r="J63" i="10"/>
  <c r="I63" i="10"/>
  <c r="F63" i="10"/>
  <c r="E63" i="10"/>
  <c r="M61" i="10"/>
  <c r="M60" i="10"/>
  <c r="M59" i="10"/>
  <c r="M58" i="10"/>
  <c r="M57" i="10"/>
  <c r="M56" i="10"/>
  <c r="M55" i="10"/>
  <c r="J54" i="10"/>
  <c r="I54" i="10"/>
  <c r="F54" i="10"/>
  <c r="E54" i="10"/>
  <c r="M53" i="10"/>
  <c r="M52" i="10"/>
  <c r="M51" i="10"/>
  <c r="M50" i="10"/>
  <c r="M49" i="10"/>
  <c r="M48" i="10"/>
  <c r="M47" i="10"/>
  <c r="J46" i="10"/>
  <c r="J45" i="10" s="1"/>
  <c r="I46" i="10"/>
  <c r="I45" i="10" s="1"/>
  <c r="F46" i="10"/>
  <c r="F45" i="10" s="1"/>
  <c r="E46" i="10"/>
  <c r="E45" i="10" s="1"/>
  <c r="M44" i="10"/>
  <c r="M43" i="10"/>
  <c r="K43" i="10"/>
  <c r="M42" i="10"/>
  <c r="K42" i="10"/>
  <c r="M41" i="10"/>
  <c r="M40" i="10"/>
  <c r="M39" i="10"/>
  <c r="M38" i="10"/>
  <c r="K38" i="10"/>
  <c r="J37" i="10"/>
  <c r="I37" i="10"/>
  <c r="F37" i="10"/>
  <c r="E37" i="10"/>
  <c r="M35" i="10"/>
  <c r="M34" i="10" s="1"/>
  <c r="J34" i="10"/>
  <c r="I34" i="10"/>
  <c r="F34" i="10"/>
  <c r="E34" i="10"/>
  <c r="M33" i="10"/>
  <c r="M32" i="10"/>
  <c r="J31" i="10"/>
  <c r="I31" i="10"/>
  <c r="F31" i="10"/>
  <c r="E31" i="10"/>
  <c r="M30" i="10"/>
  <c r="M29" i="10"/>
  <c r="K29" i="10"/>
  <c r="M28" i="10"/>
  <c r="K28" i="10"/>
  <c r="J27" i="10"/>
  <c r="I27" i="10"/>
  <c r="F27" i="10"/>
  <c r="E27" i="10"/>
  <c r="M26" i="10"/>
  <c r="M25" i="10" s="1"/>
  <c r="K26" i="10"/>
  <c r="K25" i="10" s="1"/>
  <c r="J25" i="10"/>
  <c r="I25" i="10"/>
  <c r="F25" i="10"/>
  <c r="E25" i="10"/>
  <c r="M24" i="10"/>
  <c r="K24" i="10"/>
  <c r="M23" i="10"/>
  <c r="K23" i="10"/>
  <c r="M22" i="10"/>
  <c r="K22" i="10"/>
  <c r="M21" i="10"/>
  <c r="K21" i="10"/>
  <c r="J20" i="10"/>
  <c r="K20" i="10" s="1"/>
  <c r="I19" i="10"/>
  <c r="I18" i="10" s="1"/>
  <c r="F19" i="10"/>
  <c r="F18" i="10" s="1"/>
  <c r="E19" i="10"/>
  <c r="E18" i="10" s="1"/>
  <c r="M17" i="10"/>
  <c r="M16" i="10"/>
  <c r="K16" i="10"/>
  <c r="M15" i="10"/>
  <c r="K15" i="10"/>
  <c r="M14" i="10"/>
  <c r="K14" i="10"/>
  <c r="M13" i="10"/>
  <c r="K13" i="10"/>
  <c r="J12" i="10"/>
  <c r="I12" i="10"/>
  <c r="F12" i="10"/>
  <c r="E12" i="10"/>
  <c r="M215" i="7" l="1"/>
  <c r="M215" i="10"/>
  <c r="M190" i="10"/>
  <c r="J163" i="10"/>
  <c r="J193" i="10"/>
  <c r="F179" i="10"/>
  <c r="M206" i="10"/>
  <c r="K37" i="10"/>
  <c r="I76" i="10"/>
  <c r="I62" i="10" s="1"/>
  <c r="K19" i="10"/>
  <c r="K18" i="10" s="1"/>
  <c r="M31" i="10"/>
  <c r="M63" i="10"/>
  <c r="M164" i="10"/>
  <c r="K209" i="10"/>
  <c r="K12" i="10"/>
  <c r="E163" i="10"/>
  <c r="M12" i="10"/>
  <c r="E11" i="10"/>
  <c r="M27" i="10"/>
  <c r="M157" i="10"/>
  <c r="K170" i="10"/>
  <c r="K163" i="10" s="1"/>
  <c r="I193" i="10"/>
  <c r="I163" i="10"/>
  <c r="I179" i="10"/>
  <c r="F11" i="10"/>
  <c r="M77" i="10"/>
  <c r="K27" i="10"/>
  <c r="E179" i="10"/>
  <c r="M54" i="10"/>
  <c r="M46" i="10"/>
  <c r="M45" i="10" s="1"/>
  <c r="E76" i="10"/>
  <c r="E62" i="10" s="1"/>
  <c r="J179" i="10"/>
  <c r="M194" i="10"/>
  <c r="F76" i="10"/>
  <c r="F62" i="10" s="1"/>
  <c r="M170" i="10"/>
  <c r="M209" i="10"/>
  <c r="J76" i="10"/>
  <c r="J62" i="10" s="1"/>
  <c r="M180" i="10"/>
  <c r="M66" i="10"/>
  <c r="E193" i="10"/>
  <c r="M97" i="10"/>
  <c r="I11" i="10"/>
  <c r="M37" i="10"/>
  <c r="M137" i="10"/>
  <c r="F163" i="10"/>
  <c r="F193" i="10"/>
  <c r="M117" i="10"/>
  <c r="K179" i="10"/>
  <c r="K178" i="10" s="1"/>
  <c r="M20" i="10"/>
  <c r="M19" i="10" s="1"/>
  <c r="M18" i="10" s="1"/>
  <c r="J19" i="10"/>
  <c r="J18" i="10" s="1"/>
  <c r="J11" i="10" s="1"/>
  <c r="J209" i="7"/>
  <c r="M179" i="10" l="1"/>
  <c r="J178" i="10"/>
  <c r="J36" i="10"/>
  <c r="F178" i="10"/>
  <c r="M193" i="10"/>
  <c r="K36" i="10"/>
  <c r="I36" i="10"/>
  <c r="I178" i="10"/>
  <c r="K11" i="10"/>
  <c r="M76" i="10"/>
  <c r="M62" i="10" s="1"/>
  <c r="M163" i="10"/>
  <c r="E178" i="10"/>
  <c r="M11" i="10"/>
  <c r="J27" i="7"/>
  <c r="J10" i="10" l="1"/>
  <c r="I10" i="10"/>
  <c r="M178" i="10"/>
  <c r="K10" i="10"/>
  <c r="M36" i="10"/>
  <c r="M166" i="7"/>
  <c r="M167" i="7"/>
  <c r="M168" i="7"/>
  <c r="M169" i="7"/>
  <c r="M165" i="7"/>
  <c r="M213" i="7"/>
  <c r="I209" i="7"/>
  <c r="F209" i="7"/>
  <c r="E209" i="7"/>
  <c r="J206" i="7"/>
  <c r="I206" i="7"/>
  <c r="M208" i="7"/>
  <c r="M207" i="7"/>
  <c r="F206" i="7"/>
  <c r="E206" i="7"/>
  <c r="J194" i="7"/>
  <c r="I194" i="7"/>
  <c r="M196" i="7"/>
  <c r="M197" i="7"/>
  <c r="M198" i="7"/>
  <c r="M199" i="7"/>
  <c r="M200" i="7"/>
  <c r="M201" i="7"/>
  <c r="M202" i="7"/>
  <c r="M203" i="7"/>
  <c r="M204" i="7"/>
  <c r="M205" i="7"/>
  <c r="M195" i="7"/>
  <c r="F194" i="7"/>
  <c r="E194" i="7"/>
  <c r="M10" i="10" l="1"/>
  <c r="I193" i="7"/>
  <c r="J193" i="7"/>
  <c r="E193" i="7"/>
  <c r="F193" i="7"/>
  <c r="M206" i="7"/>
  <c r="M194" i="7"/>
  <c r="M193" i="7" l="1"/>
  <c r="K189" i="7"/>
  <c r="K188" i="7" s="1"/>
  <c r="J190" i="7" l="1"/>
  <c r="I190" i="7"/>
  <c r="M192" i="7"/>
  <c r="M191" i="7"/>
  <c r="K191" i="7"/>
  <c r="K190" i="7" s="1"/>
  <c r="F190" i="7"/>
  <c r="E190" i="7"/>
  <c r="J188" i="7"/>
  <c r="I188" i="7"/>
  <c r="F188" i="7"/>
  <c r="E188" i="7"/>
  <c r="M189" i="7"/>
  <c r="M188" i="7" s="1"/>
  <c r="F180" i="7"/>
  <c r="E180" i="7"/>
  <c r="J180" i="7"/>
  <c r="I180" i="7"/>
  <c r="M183" i="7"/>
  <c r="M184" i="7"/>
  <c r="M185" i="7"/>
  <c r="M182" i="7"/>
  <c r="K182" i="7"/>
  <c r="K180" i="7" s="1"/>
  <c r="F170" i="7"/>
  <c r="E170" i="7"/>
  <c r="J170" i="7"/>
  <c r="I170" i="7"/>
  <c r="M173" i="7"/>
  <c r="M177" i="7"/>
  <c r="K177" i="7"/>
  <c r="M174" i="7"/>
  <c r="M159" i="7"/>
  <c r="M160" i="7"/>
  <c r="M161" i="7"/>
  <c r="M162" i="7"/>
  <c r="M158" i="7"/>
  <c r="J157" i="7"/>
  <c r="I157" i="7"/>
  <c r="F157" i="7"/>
  <c r="E157" i="7"/>
  <c r="K179" i="7" l="1"/>
  <c r="K178" i="7" s="1"/>
  <c r="M190" i="7"/>
  <c r="M157" i="7"/>
  <c r="J137" i="7" l="1"/>
  <c r="I137" i="7"/>
  <c r="F137" i="7"/>
  <c r="E137" i="7"/>
  <c r="M156" i="7"/>
  <c r="M155" i="7"/>
  <c r="M154" i="7"/>
  <c r="M153" i="7"/>
  <c r="M152" i="7"/>
  <c r="M151" i="7"/>
  <c r="M150" i="7"/>
  <c r="M149" i="7"/>
  <c r="M148" i="7"/>
  <c r="M147" i="7"/>
  <c r="M146" i="7"/>
  <c r="M145" i="7"/>
  <c r="M144" i="7"/>
  <c r="M143" i="7"/>
  <c r="M142" i="7"/>
  <c r="M141" i="7"/>
  <c r="M140" i="7"/>
  <c r="M139" i="7"/>
  <c r="M138" i="7"/>
  <c r="J117" i="7"/>
  <c r="I117" i="7"/>
  <c r="F117" i="7"/>
  <c r="E117" i="7"/>
  <c r="M136" i="7"/>
  <c r="M135" i="7"/>
  <c r="M134" i="7"/>
  <c r="M133" i="7"/>
  <c r="M132" i="7"/>
  <c r="M131" i="7"/>
  <c r="M130" i="7"/>
  <c r="M129" i="7"/>
  <c r="M128" i="7"/>
  <c r="M127" i="7"/>
  <c r="M126" i="7"/>
  <c r="M125" i="7"/>
  <c r="M124" i="7"/>
  <c r="M123" i="7"/>
  <c r="M122" i="7"/>
  <c r="M121" i="7"/>
  <c r="M120" i="7"/>
  <c r="M119" i="7"/>
  <c r="M118" i="7"/>
  <c r="J97" i="7"/>
  <c r="I97" i="7"/>
  <c r="I77" i="7"/>
  <c r="M99" i="7"/>
  <c r="F97" i="7"/>
  <c r="E97" i="7"/>
  <c r="M116" i="7"/>
  <c r="M115" i="7"/>
  <c r="M114" i="7"/>
  <c r="M113" i="7"/>
  <c r="M112" i="7"/>
  <c r="M111" i="7"/>
  <c r="M110" i="7"/>
  <c r="M109" i="7"/>
  <c r="M108" i="7"/>
  <c r="M107" i="7"/>
  <c r="M106" i="7"/>
  <c r="M105" i="7"/>
  <c r="M104" i="7"/>
  <c r="M103" i="7"/>
  <c r="M102" i="7"/>
  <c r="M101" i="7"/>
  <c r="M100" i="7"/>
  <c r="M98" i="7"/>
  <c r="J77" i="7"/>
  <c r="F77" i="7"/>
  <c r="E77" i="7"/>
  <c r="M96" i="7"/>
  <c r="M81" i="7"/>
  <c r="M82" i="7"/>
  <c r="M83" i="7"/>
  <c r="M84" i="7"/>
  <c r="M85" i="7"/>
  <c r="M86" i="7"/>
  <c r="M87" i="7"/>
  <c r="M88" i="7"/>
  <c r="M89" i="7"/>
  <c r="M90" i="7"/>
  <c r="M91" i="7"/>
  <c r="M92" i="7"/>
  <c r="M93" i="7"/>
  <c r="M94" i="7"/>
  <c r="M95" i="7"/>
  <c r="M79" i="7"/>
  <c r="M80" i="7"/>
  <c r="M78" i="7"/>
  <c r="F76" i="7" l="1"/>
  <c r="E76" i="7"/>
  <c r="I76" i="7"/>
  <c r="J76" i="7"/>
  <c r="M137" i="7"/>
  <c r="M117" i="7"/>
  <c r="M97" i="7"/>
  <c r="M77" i="7"/>
  <c r="M76" i="7" l="1"/>
  <c r="J66" i="7"/>
  <c r="I66" i="7"/>
  <c r="F66" i="7"/>
  <c r="E66" i="7"/>
  <c r="M69" i="7"/>
  <c r="J63" i="7"/>
  <c r="I63" i="7"/>
  <c r="F63" i="7"/>
  <c r="E63" i="7"/>
  <c r="J54" i="7"/>
  <c r="I54" i="7"/>
  <c r="E54" i="7"/>
  <c r="F62" i="7" l="1"/>
  <c r="I62" i="7"/>
  <c r="E62" i="7"/>
  <c r="J62" i="7"/>
  <c r="J46" i="7"/>
  <c r="J45" i="7" s="1"/>
  <c r="I46" i="7"/>
  <c r="I45" i="7" s="1"/>
  <c r="F46" i="7"/>
  <c r="F45" i="7" s="1"/>
  <c r="E46" i="7"/>
  <c r="E45" i="7" s="1"/>
  <c r="M53" i="7"/>
  <c r="J37" i="7"/>
  <c r="I37" i="7"/>
  <c r="E37" i="7"/>
  <c r="K42" i="7"/>
  <c r="M35" i="7" l="1"/>
  <c r="M34" i="7" s="1"/>
  <c r="J34" i="7"/>
  <c r="I34" i="7"/>
  <c r="F34" i="7"/>
  <c r="E34" i="7"/>
  <c r="J31" i="7"/>
  <c r="I31" i="7"/>
  <c r="M33" i="7"/>
  <c r="M32" i="7"/>
  <c r="M31" i="7" s="1"/>
  <c r="F31" i="7"/>
  <c r="E31" i="7"/>
  <c r="I27" i="7" l="1"/>
  <c r="F27" i="7"/>
  <c r="E27" i="7"/>
  <c r="M30" i="7"/>
  <c r="K29" i="7"/>
  <c r="K28" i="7"/>
  <c r="M21" i="7"/>
  <c r="M22" i="7"/>
  <c r="M23" i="7"/>
  <c r="M24" i="7"/>
  <c r="M14" i="7"/>
  <c r="M15" i="7"/>
  <c r="M16" i="7"/>
  <c r="M17" i="7"/>
  <c r="M13" i="7"/>
  <c r="M28" i="7"/>
  <c r="K26" i="7"/>
  <c r="K25" i="7" s="1"/>
  <c r="J25" i="7"/>
  <c r="I25" i="7"/>
  <c r="F25" i="7"/>
  <c r="E25" i="7"/>
  <c r="I19" i="7"/>
  <c r="I18" i="7" s="1"/>
  <c r="F19" i="7"/>
  <c r="F18" i="7" s="1"/>
  <c r="E19" i="7"/>
  <c r="E18" i="7" s="1"/>
  <c r="K23" i="7"/>
  <c r="K24" i="7"/>
  <c r="J20" i="7"/>
  <c r="J19" i="7" s="1"/>
  <c r="J18" i="7" s="1"/>
  <c r="K27" i="7" l="1"/>
  <c r="K16" i="7"/>
  <c r="J12" i="7"/>
  <c r="J11" i="7" s="1"/>
  <c r="I12" i="7"/>
  <c r="I11" i="7" s="1"/>
  <c r="F12" i="7"/>
  <c r="F11" i="7" s="1"/>
  <c r="E12" i="7"/>
  <c r="E11" i="7" s="1"/>
  <c r="K15" i="7"/>
  <c r="K211" i="7" l="1"/>
  <c r="K212" i="7"/>
  <c r="K172" i="7"/>
  <c r="K175" i="7"/>
  <c r="K176" i="7"/>
  <c r="K171" i="7"/>
  <c r="K209" i="7" l="1"/>
  <c r="K170" i="7"/>
  <c r="K163" i="7" s="1"/>
  <c r="K14" i="7"/>
  <c r="K13" i="7"/>
  <c r="K12" i="7" l="1"/>
  <c r="M211" i="7" l="1"/>
  <c r="M212" i="7"/>
  <c r="M210" i="7"/>
  <c r="M209" i="7" s="1"/>
  <c r="M187" i="7"/>
  <c r="M186" i="7" s="1"/>
  <c r="M181" i="7"/>
  <c r="M180" i="7" s="1"/>
  <c r="M172" i="7"/>
  <c r="M175" i="7"/>
  <c r="M176" i="7"/>
  <c r="M171" i="7"/>
  <c r="M68" i="7"/>
  <c r="M70" i="7"/>
  <c r="M71" i="7"/>
  <c r="M72" i="7"/>
  <c r="M73" i="7"/>
  <c r="M74" i="7"/>
  <c r="M75" i="7"/>
  <c r="M67" i="7"/>
  <c r="M65" i="7"/>
  <c r="M64" i="7"/>
  <c r="M56" i="7"/>
  <c r="M57" i="7"/>
  <c r="M58" i="7"/>
  <c r="M59" i="7"/>
  <c r="M60" i="7"/>
  <c r="M61" i="7"/>
  <c r="M55" i="7"/>
  <c r="M48" i="7"/>
  <c r="M49" i="7"/>
  <c r="M50" i="7"/>
  <c r="M51" i="7"/>
  <c r="M52" i="7"/>
  <c r="M47" i="7"/>
  <c r="M39" i="7"/>
  <c r="M40" i="7"/>
  <c r="M41" i="7"/>
  <c r="M42" i="7"/>
  <c r="M43" i="7"/>
  <c r="M44" i="7"/>
  <c r="M38" i="7"/>
  <c r="M29" i="7"/>
  <c r="M27" i="7" s="1"/>
  <c r="M26" i="7"/>
  <c r="M25" i="7" s="1"/>
  <c r="M20" i="7"/>
  <c r="K43" i="7"/>
  <c r="K38" i="7"/>
  <c r="J186" i="7"/>
  <c r="M179" i="7" l="1"/>
  <c r="M178" i="7" s="1"/>
  <c r="J179" i="7"/>
  <c r="J178" i="7" s="1"/>
  <c r="M170" i="7"/>
  <c r="M66" i="7"/>
  <c r="M63" i="7"/>
  <c r="M54" i="7"/>
  <c r="M46" i="7"/>
  <c r="M45" i="7" s="1"/>
  <c r="M37" i="7"/>
  <c r="K37" i="7"/>
  <c r="K36" i="7" s="1"/>
  <c r="M19" i="7"/>
  <c r="M18" i="7" s="1"/>
  <c r="M12" i="7"/>
  <c r="M62" i="7" l="1"/>
  <c r="M11" i="7"/>
  <c r="K21" i="7" l="1"/>
  <c r="K22" i="7"/>
  <c r="K20" i="7"/>
  <c r="K19" i="7" l="1"/>
  <c r="K18" i="7" s="1"/>
  <c r="K11" i="7" s="1"/>
  <c r="K10" i="7" s="1"/>
  <c r="I186" i="7"/>
  <c r="I179" i="7" s="1"/>
  <c r="I178" i="7" s="1"/>
  <c r="F186" i="7"/>
  <c r="F179" i="7" s="1"/>
  <c r="F164" i="7"/>
  <c r="F163" i="7" s="1"/>
  <c r="E186" i="7"/>
  <c r="E179" i="7" s="1"/>
  <c r="F178" i="7" l="1"/>
  <c r="E178" i="7"/>
  <c r="F54" i="7"/>
  <c r="M164" i="7" l="1"/>
  <c r="M163" i="7" s="1"/>
  <c r="M36" i="7" s="1"/>
  <c r="M10" i="7" s="1"/>
  <c r="J164" i="7"/>
  <c r="J163" i="7" s="1"/>
  <c r="J36" i="7" s="1"/>
  <c r="J10" i="7" s="1"/>
  <c r="I164" i="7"/>
  <c r="I163" i="7" s="1"/>
  <c r="I36" i="7" s="1"/>
  <c r="I10" i="7" s="1"/>
  <c r="E164" i="7"/>
  <c r="E163" i="7" s="1"/>
</calcChain>
</file>

<file path=xl/sharedStrings.xml><?xml version="1.0" encoding="utf-8"?>
<sst xmlns="http://schemas.openxmlformats.org/spreadsheetml/2006/main" count="1509" uniqueCount="535">
  <si>
    <t>№ п/п</t>
  </si>
  <si>
    <t>Информация о плановых и фактических объемах предоставления регулируемых услуг</t>
  </si>
  <si>
    <t>Наименование регулируемых услуг (товаров, работ) и обслуживаемая территория</t>
  </si>
  <si>
    <t>Единица измерения</t>
  </si>
  <si>
    <t>Количество в натуральных показателях</t>
  </si>
  <si>
    <t>Период предоставления услуги в рамках инвестиционной программы</t>
  </si>
  <si>
    <t>План</t>
  </si>
  <si>
    <t>Факт</t>
  </si>
  <si>
    <t>Информация о фактических условиях и размерах финансирования инвестиционной программы, тысяч тенге</t>
  </si>
  <si>
    <t>Отклонение</t>
  </si>
  <si>
    <t>Причины отклонения</t>
  </si>
  <si>
    <t>Собственные средства</t>
  </si>
  <si>
    <t>Заемные средства</t>
  </si>
  <si>
    <t>Бюджетные средства</t>
  </si>
  <si>
    <t>Амортизация</t>
  </si>
  <si>
    <t>Прибыль</t>
  </si>
  <si>
    <t>Информация о сопоставлении фактических показателей исполнения инвестиционной программы с показателями, утвержденными в инвестиционной программе**</t>
  </si>
  <si>
    <t>Разъяснение причин отклонения достигнутых фактических показателей от показателей в утвержденной инвестиционной программе</t>
  </si>
  <si>
    <t>Оценка повышения качества и надежности предоставляемых регулируемых услуг и эффективности деятельности</t>
  </si>
  <si>
    <t>Снижение износа (физического) основных фондов (активов), %, по годам реализации в зависимости от утвержденной инвестиционной программы</t>
  </si>
  <si>
    <t>Снижение потерь, %, по годам реализации в зависимости от утвержденной инвестиционной программы</t>
  </si>
  <si>
    <t>Снижение аварийности, по годам реализации в зависимости от утвержденной инвестиционной программы</t>
  </si>
  <si>
    <t>Факт прошлого года</t>
  </si>
  <si>
    <t>Факт текущего года</t>
  </si>
  <si>
    <t>Реконструкция водопроводных сетей</t>
  </si>
  <si>
    <t>п.м.</t>
  </si>
  <si>
    <t>2020 год</t>
  </si>
  <si>
    <t>-</t>
  </si>
  <si>
    <t>отклонений нет</t>
  </si>
  <si>
    <t>Снижение расхода сырья, материалов, топлива и энергии в натуральном выражении в зависимости от утвержденной инвестиционной программы, тыс. тенге</t>
  </si>
  <si>
    <t>ед.</t>
  </si>
  <si>
    <t>Приобретение прочего оборудования</t>
  </si>
  <si>
    <t>Генератор, мощностью 5,5кВт</t>
  </si>
  <si>
    <t>объект</t>
  </si>
  <si>
    <t>Реконструкция ТП-586</t>
  </si>
  <si>
    <t>Технический и авторский надзор над реконструкцией сооружений</t>
  </si>
  <si>
    <t>услуга</t>
  </si>
  <si>
    <t>Авторский надзор над реконструкцией сооружений</t>
  </si>
  <si>
    <t>Реконструкция сооружений</t>
  </si>
  <si>
    <t>Технический и авторский надзор над реконструкцией водопроводных сетей</t>
  </si>
  <si>
    <t>Авторский надзор над реконструкцией водопроводных сетей</t>
  </si>
  <si>
    <t>Ремонт и реконструкция насосных станций</t>
  </si>
  <si>
    <t>Проведение экспертизы проектов</t>
  </si>
  <si>
    <t>проект</t>
  </si>
  <si>
    <t>Приобретение основных средств</t>
  </si>
  <si>
    <t>Приобретение запорно-регулирующей арматуры</t>
  </si>
  <si>
    <t xml:space="preserve">ед.  </t>
  </si>
  <si>
    <t>Задвижка d=80мм</t>
  </si>
  <si>
    <t>Задвижка d=100мм</t>
  </si>
  <si>
    <t>Задвижка d=150мм</t>
  </si>
  <si>
    <t>Задвижка d=200мм</t>
  </si>
  <si>
    <t>Агрегат сварочный (дизельный)</t>
  </si>
  <si>
    <t>Автоматизация системы коммерческого учета электроэнергии (АСКУЭ)</t>
  </si>
  <si>
    <t>работа</t>
  </si>
  <si>
    <t xml:space="preserve">Приобретение расходомеров, лицензионной программы, сетевого оборудования </t>
  </si>
  <si>
    <t>Приобретение расходомеров</t>
  </si>
  <si>
    <t>Электромагнитный расходомер</t>
  </si>
  <si>
    <t>Приобретение лицензионной программы</t>
  </si>
  <si>
    <t>Лицензионная программа ArcGIS (фиксированная лицензия)</t>
  </si>
  <si>
    <t>Приобретение специальной техники</t>
  </si>
  <si>
    <t>Разработка проектно-сметной документации</t>
  </si>
  <si>
    <t>услуга водоснабжения г. Алматы</t>
  </si>
  <si>
    <t>Отчет о прибылях и убытках* (оперативные данные)</t>
  </si>
  <si>
    <t>Сумма инвестиционной программы, тыс. тенге</t>
  </si>
  <si>
    <t>м3</t>
  </si>
  <si>
    <t>Всего по услуге водоснабжения на 2021 год</t>
  </si>
  <si>
    <t>Реконструкция ТП-229</t>
  </si>
  <si>
    <t>Реконструкция ТП-230</t>
  </si>
  <si>
    <t>Реконструкция ТП-727</t>
  </si>
  <si>
    <t>1.1</t>
  </si>
  <si>
    <t>1.2</t>
  </si>
  <si>
    <t>1.3</t>
  </si>
  <si>
    <t>1.4</t>
  </si>
  <si>
    <t xml:space="preserve">Приобретение насосных агрегатов </t>
  </si>
  <si>
    <t>2.1.1</t>
  </si>
  <si>
    <t>2.1.2</t>
  </si>
  <si>
    <t>2.1.3</t>
  </si>
  <si>
    <t>2.1</t>
  </si>
  <si>
    <t>2.2</t>
  </si>
  <si>
    <t>3.1</t>
  </si>
  <si>
    <t>3.2</t>
  </si>
  <si>
    <t>4.1</t>
  </si>
  <si>
    <t>4.2</t>
  </si>
  <si>
    <t>1.5</t>
  </si>
  <si>
    <t>1.6</t>
  </si>
  <si>
    <t>1.7</t>
  </si>
  <si>
    <r>
      <t xml:space="preserve">Реконструкция водопроводных сетей. Водопроводная сеть по </t>
    </r>
    <r>
      <rPr>
        <b/>
        <sz val="10"/>
        <rFont val="Times New Roman"/>
        <family val="1"/>
        <charset val="204"/>
      </rPr>
      <t xml:space="preserve">ул.Шашкина </t>
    </r>
    <r>
      <rPr>
        <sz val="10"/>
        <rFont val="Times New Roman"/>
        <family val="1"/>
        <charset val="204"/>
      </rPr>
      <t>от ул.Попова до ул.Тимирязева в Бостандыкском районе г.Алматы. (Д-57мм - 169,5м; Д-108мм - 55м Ст; Д-180мм - 304м; ПЭ).</t>
    </r>
  </si>
  <si>
    <r>
      <t xml:space="preserve">Реконструкция водопроводных сетей. Водопроводная сеть по </t>
    </r>
    <r>
      <rPr>
        <b/>
        <sz val="10"/>
        <rFont val="Times New Roman"/>
        <family val="1"/>
        <charset val="204"/>
      </rPr>
      <t xml:space="preserve">ул.Бальзака </t>
    </r>
    <r>
      <rPr>
        <sz val="10"/>
        <rFont val="Times New Roman"/>
        <family val="1"/>
        <charset val="204"/>
      </rPr>
      <t>от пр.Аль-Фараби до ул.Тимирязева и до мкр.Коктем-2, дом №2 в Бостандыкском районе г.Алматы (Д-20, 25, 32, 57, 108, 219, 273, 325мм ПЭ, Ст)</t>
    </r>
  </si>
  <si>
    <r>
      <t xml:space="preserve">Реконструкция водопроводных сетей. Водопроводная сеть по южной стороне </t>
    </r>
    <r>
      <rPr>
        <b/>
        <sz val="10"/>
        <rFont val="Times New Roman"/>
        <family val="1"/>
        <charset val="204"/>
      </rPr>
      <t xml:space="preserve">ул.Тимирязева </t>
    </r>
    <r>
      <rPr>
        <sz val="10"/>
        <rFont val="Times New Roman"/>
        <family val="1"/>
        <charset val="204"/>
      </rPr>
      <t>от ул.Жарокова до ул.Ауэзова в Бостандыкском районе г.Алматы (Д-377мм Ст).</t>
    </r>
  </si>
  <si>
    <r>
      <t>Реконструкция водопроводных сетей. Водопроводная сеть по</t>
    </r>
    <r>
      <rPr>
        <b/>
        <sz val="10"/>
        <rFont val="Times New Roman"/>
        <family val="1"/>
        <charset val="204"/>
      </rPr>
      <t xml:space="preserve"> ул.Экибастузской</t>
    </r>
    <r>
      <rPr>
        <sz val="10"/>
        <rFont val="Times New Roman"/>
        <family val="1"/>
        <charset val="204"/>
      </rPr>
      <t xml:space="preserve"> от ул.Беимбетова до ул.Блока, по ул.Блока от ул.Чаплина до школы №98 и  по ул.Блока от ул.Сазановская до ул.Лисаковская в Медеуском районе г.Алматы. (Д-114мм - 211,85м; Д-159мм - 475,75м Ст; Д-25мм - 563,95м  ПЭ)</t>
    </r>
  </si>
  <si>
    <r>
      <t xml:space="preserve">Реконструкция водопроводных сетей. Водопроводная сеть в микрорайоне </t>
    </r>
    <r>
      <rPr>
        <b/>
        <sz val="10"/>
        <rFont val="Times New Roman"/>
        <family val="1"/>
        <charset val="204"/>
      </rPr>
      <t>"Жулдыз-2"</t>
    </r>
    <r>
      <rPr>
        <sz val="10"/>
        <rFont val="Times New Roman"/>
        <family val="1"/>
        <charset val="204"/>
      </rPr>
      <t xml:space="preserve"> дома №18, 26, 26а, 28, 29, 30, 39, 40, 41 в Турксибском районе города Алматы. (Д-159мм - 419,7м; Д-76мм - 33,2 м; Ст).</t>
    </r>
  </si>
  <si>
    <r>
      <t>Реконструкция водопроводных сетей. Водопроводная сеть по</t>
    </r>
    <r>
      <rPr>
        <b/>
        <sz val="10"/>
        <rFont val="Times New Roman"/>
        <family val="1"/>
        <charset val="204"/>
      </rPr>
      <t xml:space="preserve"> ул.Гаршина</t>
    </r>
    <r>
      <rPr>
        <sz val="10"/>
        <rFont val="Times New Roman"/>
        <family val="1"/>
        <charset val="204"/>
      </rPr>
      <t xml:space="preserve"> от ул.Гете ВК-16 до ВК-24 в Турксибском районе города Алматы. (Д-114мм - 640,2м Ст; Д-25мм - 1070м  ПЭ)</t>
    </r>
  </si>
  <si>
    <t>I</t>
  </si>
  <si>
    <t>Водоисточники</t>
  </si>
  <si>
    <t>Водопроводные сети</t>
  </si>
  <si>
    <t>ІІ</t>
  </si>
  <si>
    <t>1</t>
  </si>
  <si>
    <t>2</t>
  </si>
  <si>
    <t>2.1.4</t>
  </si>
  <si>
    <t>2.1.5</t>
  </si>
  <si>
    <t>2.1.6</t>
  </si>
  <si>
    <t>2.1.7</t>
  </si>
  <si>
    <t>2.1.8</t>
  </si>
  <si>
    <t>2.1.9</t>
  </si>
  <si>
    <t>2.1.10</t>
  </si>
  <si>
    <t>2.1.11</t>
  </si>
  <si>
    <r>
      <t xml:space="preserve">Ремонт и реконструкция насосной станции </t>
    </r>
    <r>
      <rPr>
        <b/>
        <sz val="10"/>
        <rFont val="Times New Roman"/>
        <family val="1"/>
        <charset val="204"/>
      </rPr>
      <t xml:space="preserve">№9, ул.Кожамкулова 117 б </t>
    </r>
    <r>
      <rPr>
        <sz val="10"/>
        <rFont val="Times New Roman"/>
        <family val="1"/>
        <charset val="204"/>
      </rPr>
      <t>Жетысуском районе города Алматы</t>
    </r>
  </si>
  <si>
    <r>
      <t>Ремонт и реконструкция насосной станции</t>
    </r>
    <r>
      <rPr>
        <b/>
        <sz val="10"/>
        <rFont val="Times New Roman"/>
        <family val="1"/>
        <charset val="204"/>
      </rPr>
      <t>№51, ул.Панфилова 101 - ул.Жибек Жолы</t>
    </r>
    <r>
      <rPr>
        <sz val="10"/>
        <rFont val="Times New Roman"/>
        <family val="1"/>
        <charset val="204"/>
      </rPr>
      <t xml:space="preserve"> в Жетысуском районе города Алматы</t>
    </r>
  </si>
  <si>
    <r>
      <t xml:space="preserve">Ремонт и реконструкция насосной станции </t>
    </r>
    <r>
      <rPr>
        <b/>
        <sz val="10"/>
        <rFont val="Times New Roman"/>
        <family val="1"/>
        <charset val="204"/>
      </rPr>
      <t xml:space="preserve">№96, ул.Сулейменова 7 б </t>
    </r>
    <r>
      <rPr>
        <sz val="10"/>
        <rFont val="Times New Roman"/>
        <family val="1"/>
        <charset val="204"/>
      </rPr>
      <t>в Ауэзовском районе города Алматы</t>
    </r>
  </si>
  <si>
    <r>
      <t xml:space="preserve">Ремонт и реконструкция насосной станции </t>
    </r>
    <r>
      <rPr>
        <b/>
        <sz val="10"/>
        <rFont val="Times New Roman"/>
        <family val="1"/>
        <charset val="204"/>
      </rPr>
      <t>№109, мкр.Аксай 1 д.36</t>
    </r>
    <r>
      <rPr>
        <sz val="10"/>
        <rFont val="Times New Roman"/>
        <family val="1"/>
        <charset val="204"/>
      </rPr>
      <t xml:space="preserve"> в Ауэзовском районе города Алматы</t>
    </r>
  </si>
  <si>
    <t>3.3</t>
  </si>
  <si>
    <t>3.4</t>
  </si>
  <si>
    <t>3.5</t>
  </si>
  <si>
    <t>3.6</t>
  </si>
  <si>
    <t>3.7</t>
  </si>
  <si>
    <t>5</t>
  </si>
  <si>
    <t>5.1</t>
  </si>
  <si>
    <t>5.1.1</t>
  </si>
  <si>
    <t>5.1.2</t>
  </si>
  <si>
    <t>5.1.3</t>
  </si>
  <si>
    <t>5.1.4</t>
  </si>
  <si>
    <t>5.1.5</t>
  </si>
  <si>
    <t>5.2</t>
  </si>
  <si>
    <t>5.2.1</t>
  </si>
  <si>
    <t>5.2.2</t>
  </si>
  <si>
    <t>5.2.3</t>
  </si>
  <si>
    <t>5.2.4</t>
  </si>
  <si>
    <t>5.2.5</t>
  </si>
  <si>
    <t>5.2.6</t>
  </si>
  <si>
    <t>6.1</t>
  </si>
  <si>
    <t>Автоматизация систем управления производственным процессом</t>
  </si>
  <si>
    <t>III</t>
  </si>
  <si>
    <t>1.1.1</t>
  </si>
  <si>
    <t>1.2.1</t>
  </si>
  <si>
    <t>IV</t>
  </si>
  <si>
    <t>Водовоз КАМАЗ-65115</t>
  </si>
  <si>
    <t>3</t>
  </si>
  <si>
    <t>2.2.1</t>
  </si>
  <si>
    <t>2.2.2</t>
  </si>
  <si>
    <t xml:space="preserve"> ГКП на ПХВ "Алматы Су" УЭиИР г. Алматы </t>
  </si>
  <si>
    <t>Алматы қаласы Энерготиімділік және инфрақұрылымдық даму басқармасының шаруашылық жүргізу құқығындағы «Алматы Су» мемлекеттік коммуналдық кәсіпорыны</t>
  </si>
  <si>
    <t>р/с №</t>
  </si>
  <si>
    <t>Іс-шаралардың атауы</t>
  </si>
  <si>
    <t>Өлшем бірлігі</t>
  </si>
  <si>
    <t>жоспар</t>
  </si>
  <si>
    <t>нақты</t>
  </si>
  <si>
    <t>Пайда және залал туралы есеп*</t>
  </si>
  <si>
    <t xml:space="preserve"> Инвестициялық бағдарламаның сомасы, мың теңге</t>
  </si>
  <si>
    <t>Жоспар</t>
  </si>
  <si>
    <t>Нақты</t>
  </si>
  <si>
    <t>Ауытқу</t>
  </si>
  <si>
    <t>Ауытқу себептері</t>
  </si>
  <si>
    <t>Меншікті қаражат</t>
  </si>
  <si>
    <t>Бекітілген инвестициялық бағдарламаға қарай заттай мәнде шикізат, материалдар, отын және энергия шығыстарының төмендеуі</t>
  </si>
  <si>
    <t>Нақты өткен жылғы</t>
  </si>
  <si>
    <t>Нақты ағымдағы жылғы</t>
  </si>
  <si>
    <t>Бекітілген инвестициялық бағдарламаға қарай іске асыру жылдары бойынша тозудың (физикалық) негізгі қорлардың (активтердің) төмендеуі, %</t>
  </si>
  <si>
    <t>Бекітілген инвестициялық бағдарламаға қарай іске асыру жылдары бойынша ысыраптардың төмендеуі, %</t>
  </si>
  <si>
    <t>Бекітілген инвестициялық бағдарламаға қарай іске асыру жылдары бойынша авариялылықтың төмендеуі</t>
  </si>
  <si>
    <t>Су көздері</t>
  </si>
  <si>
    <t>Құрылыстарды қайта жаңарту</t>
  </si>
  <si>
    <t>нысан</t>
  </si>
  <si>
    <t>Мемлекеттік сатып алу нәтижелері бойынша үнемдеу</t>
  </si>
  <si>
    <t>Құрылыстарды қайта жаңартуға техникалық және авторлық қадағалау</t>
  </si>
  <si>
    <t>қызмет</t>
  </si>
  <si>
    <t>Құрылыстарды қайта жаңартуға авторлық қадағалау</t>
  </si>
  <si>
    <t>ТҚС-229 қайта жаңарту</t>
  </si>
  <si>
    <t>ТҚС-230 қайта жаңарту</t>
  </si>
  <si>
    <t>ТҚС-727 қайта жаңарту</t>
  </si>
  <si>
    <t>ТҚС-586 қайта жаңарту</t>
  </si>
  <si>
    <t>Жобаларға сараптама жүргізу</t>
  </si>
  <si>
    <t>жоба</t>
  </si>
  <si>
    <t>Сорғы агрегаттарын сатып алу</t>
  </si>
  <si>
    <t>бірлік</t>
  </si>
  <si>
    <t>Су құбыры желілері</t>
  </si>
  <si>
    <t>Су құбыры желілерін қайта жаңарту</t>
  </si>
  <si>
    <t>Су құбыры желілерін қайта жаңартуға техникалық және авторлық қадағалау</t>
  </si>
  <si>
    <t>Су құбыры желілерін қайта жаңартуға авторлық қадағалау</t>
  </si>
  <si>
    <t>Сорғы станцияларын жөндеу және қайта жаңарту</t>
  </si>
  <si>
    <t>Алматы қаласы Жетісу ауданы Қожамқұлов көшесі 117 б, №9 сорғы станциясын жөндеу және қайта жаңарту</t>
  </si>
  <si>
    <t>Алматы қаласы Жетісу ауданындағы Панфилов көшесі 101 - Жібек Жолы көшесі №51 сорғы станциясын жөндеу және қайта жаңарту</t>
  </si>
  <si>
    <t>Алматы қаласы Әуезов ауданындағы Сүлейменов көшесі 7 б, №96 сорғы станциясын жөндеу және қайта жаңарту</t>
  </si>
  <si>
    <t>Алматы қаласы Әуезов ауданындағы Ақсай 1 ы/а 36 үй  №109 сорғы станциясын жөндеу және қайта жаңарту</t>
  </si>
  <si>
    <t>Жобалау-сметалық құжаттаманы әзірлеу</t>
  </si>
  <si>
    <t>Су құбыры желілерін қайта жаңарту. Алматы қаласы Түрксіб ауданындағы Серпуховская көшесінің бойымен Жансүгіров көшесінен шығысқа қарай №4 үйге дейін су құбыры желісі.</t>
  </si>
  <si>
    <t>Су құбыры желілерін қайта жаңарту. Алматы қаласы Түрксіб ауданындағы Вакжанов көшесінен солтүстікке қарай Фучик көшесінің бойымен №136/а үйге дейін су құбыры желісі.</t>
  </si>
  <si>
    <t>Су құбыры желілерін қайта жаңарту. Алматы қаласы Түрксіб ауданында Потанин көшесінің бойымен Янки көшесінен солтүстікке Громов көшесіне дейін су құбыры желісі.</t>
  </si>
  <si>
    <t>Су құбыры желілерін қайта жаңарту. Алматы қаласы Түрксіб ауданындағы 16-шы әскери қалашықтың № 292б үй су құбыры желісі, 16-шы әскери қалашық (алаңішілік желілер) және  музыка мектебіне қосылу орны.</t>
  </si>
  <si>
    <t>Су құбыры желілерін қайта жаңарту. Алматы қаласы Түрксіб ауданындағы "Жұлдыз-1" шағын ауданындағы №11 а үйдің су құбыры желісі.</t>
  </si>
  <si>
    <t>Су құбыры желілерін қайта жаңарту. Алматы қаласы Түрксіб ауданындағы ВК-73 су құбыры құдығынан тұйық көшеге дейін Шемякин көшесіндегі су құбыры желісі.</t>
  </si>
  <si>
    <t>Су құбыры желілерін қайта жаңарту. Алматы қаласы Түрксіб ауданындағы Сервантес көшесінің Палладин көшесінен Ровенский көшесіне дейін су құбыры желісі.</t>
  </si>
  <si>
    <t>Су құбыры желілерін қайта жаңарту. Алматы қаласы Бостандық ауданындағы "Орбита-2" ы/а, 7, 8, 12, 13, 17, 18, 20 17а, 17б, 17в, 18, 28в үйлердің су құбыры желісі.</t>
  </si>
  <si>
    <t>Су құбыры желілерін қайта жаңарту. Алматы қаласының Алмалы ауданындағы Желтоқсан көшесі № 166, 166а, Абай даңғылы, 47, Абылайхан көшесі, 147 бойындағы су құбыры желісі.</t>
  </si>
  <si>
    <t xml:space="preserve">Су құбыры желілерін қайта жаңарту. Алматы қаласы Алмалы ауданындағы Қабанбай батыр көшесі, 91, Желтоқсан көшесі, 125 бойындағы су құбыры желісі. </t>
  </si>
  <si>
    <t xml:space="preserve">Су құбыры желілерін қайта жаңарту. Алматы қаласы Алмалы ауданындағы Чайковский көшесі 37,37 / 1, Мақатаев көшесі 118 бойындағы су құбыры желісі. </t>
  </si>
  <si>
    <t xml:space="preserve">Су құбыры желілерін қайта жаңарту. Алматы қаласы Алмалы ауданы Шевченко көшесі 112,Байтұрсынов көшесі 72,74 бойындағы су құбыры желісі. </t>
  </si>
  <si>
    <t xml:space="preserve">Су құбыры желілерін қайта жаңарту. Алматы қаласы Алмалы ауданындағы Төле би көшесі арқылы өтетін Гайдар көшесіндегі су құбыры желісі. </t>
  </si>
  <si>
    <t>Су құбыры желілерін қайта жаңарту. Алматы қаласы Алатау ауданындағы Ақсай көшесі №44 үйдің Куприн көшесіне дейін су құбыры желісі.</t>
  </si>
  <si>
    <t>Негізгі құралдарды сатып алу</t>
  </si>
  <si>
    <t>Бекіту-реттегіш арматураны сатып алу</t>
  </si>
  <si>
    <t>Ысырма d=80мм</t>
  </si>
  <si>
    <t>Ысырма d=100мм</t>
  </si>
  <si>
    <t>Ысырма d=150мм</t>
  </si>
  <si>
    <t>Ысырма d=200мм</t>
  </si>
  <si>
    <t>Өзге де жабдықтарды сатып алу</t>
  </si>
  <si>
    <t>Генератор, қуаты 5,5кВт</t>
  </si>
  <si>
    <t>Дәнекерлеу агрегаты (дизель)</t>
  </si>
  <si>
    <t>Өндірістік процесті басқару жүйелерін автоматтандыру</t>
  </si>
  <si>
    <t>Шығын өлшегіштерді, лицензиялық бағдарламаны, желілік жабдықтарды сатып алу</t>
  </si>
  <si>
    <t>Шығын өлшегіштерді сатып алу</t>
  </si>
  <si>
    <t>Электромагниттік шығын өлшегіш</t>
  </si>
  <si>
    <t>Лицензиялық бағдарламаны сатып алу</t>
  </si>
  <si>
    <t>ArcGIS лицензиялық бағдарламасы (тіркелген лицензия)</t>
  </si>
  <si>
    <t>Электр энергиясын коммерциялық есепке алу жүйесін автоматтандыру (ЭКЕЖА)</t>
  </si>
  <si>
    <t>Электр энергиясын коммерциялық есепке алудың автоматтандырылған жүйелері (ЭКЕАЖ)</t>
  </si>
  <si>
    <t>Арнайы техниканы сатып алу</t>
  </si>
  <si>
    <t>Су тасығыш КАМАЗ-65115</t>
  </si>
  <si>
    <t>жұмыс</t>
  </si>
  <si>
    <t>2021 жылға арналған сумен жабдықтау қызметі бойынша барлығы</t>
  </si>
  <si>
    <t>Экономия по итогам государственных закупок</t>
  </si>
  <si>
    <t>Факт               текущего года</t>
  </si>
  <si>
    <t>2021год</t>
  </si>
  <si>
    <t>Реконструкция ТП-955</t>
  </si>
  <si>
    <t>Газификация площадки ф/ст Медеу</t>
  </si>
  <si>
    <t>4.3</t>
  </si>
  <si>
    <t>Насосный агрегат двухстороннего входа, Q= 675м3/ч, Н=40м</t>
  </si>
  <si>
    <t>Консольный насосный агрегат, Q= 210м3/ч, Н=114м</t>
  </si>
  <si>
    <t>Насос ЭЦВ 6-6,5-225</t>
  </si>
  <si>
    <t>6</t>
  </si>
  <si>
    <t>Работы по составлению проектно-сметной документации на проектирование 1-го резервуара чистой воды V-500 м3 по ул. Алмалыкская</t>
  </si>
  <si>
    <t>Работы по составлению проектно-сметной документации на проектирование 1-го резервуара чистой воды V-500 м3 на участке "Каменское плато"</t>
  </si>
  <si>
    <t>Мероприятия по оборудованию системы видеонаблюдения и охраны периметра объектов</t>
  </si>
  <si>
    <t>Работы по восстановлению оборудования систем видеонаблюдения и охраны периметра</t>
  </si>
  <si>
    <r>
      <t>Реконструкция водопроводных сетей. Водопроводная сеть по</t>
    </r>
    <r>
      <rPr>
        <b/>
        <sz val="10"/>
        <rFont val="Times New Roman"/>
        <family val="1"/>
        <charset val="204"/>
      </rPr>
      <t xml:space="preserve"> ул. Жаншуак</t>
    </r>
    <r>
      <rPr>
        <sz val="10"/>
        <rFont val="Times New Roman"/>
        <family val="1"/>
        <charset val="204"/>
      </rPr>
      <t xml:space="preserve"> в микрорайоне "Рахат" Наурызбайского района г.Алматы</t>
    </r>
  </si>
  <si>
    <r>
      <t xml:space="preserve">Ремонт и реконструкция насосной станции </t>
    </r>
    <r>
      <rPr>
        <b/>
        <sz val="10"/>
        <rFont val="Times New Roman"/>
        <family val="1"/>
        <charset val="204"/>
      </rPr>
      <t xml:space="preserve">№132  ул.Шевченко 190, </t>
    </r>
    <r>
      <rPr>
        <sz val="10"/>
        <rFont val="Times New Roman"/>
        <family val="1"/>
        <charset val="204"/>
      </rPr>
      <t>в Алмалинском районе города Алматы</t>
    </r>
  </si>
  <si>
    <r>
      <t xml:space="preserve">Ремонт и реконструкция насосной станции </t>
    </r>
    <r>
      <rPr>
        <b/>
        <sz val="10"/>
        <rFont val="Times New Roman"/>
        <family val="1"/>
        <charset val="204"/>
      </rPr>
      <t xml:space="preserve">№53  ул.Муканова 233, </t>
    </r>
    <r>
      <rPr>
        <sz val="10"/>
        <rFont val="Times New Roman"/>
        <family val="1"/>
        <charset val="204"/>
      </rPr>
      <t>в Алмалинском районе города Алматы</t>
    </r>
  </si>
  <si>
    <r>
      <t xml:space="preserve">Ремонт и реконструкция насосной станции </t>
    </r>
    <r>
      <rPr>
        <b/>
        <sz val="10"/>
        <rFont val="Times New Roman"/>
        <family val="1"/>
        <charset val="204"/>
      </rPr>
      <t xml:space="preserve">№18 ул.Карасай батыра 209, </t>
    </r>
    <r>
      <rPr>
        <sz val="10"/>
        <rFont val="Times New Roman"/>
        <family val="1"/>
        <charset val="204"/>
      </rPr>
      <t>в Алмалинском районе города Алматы</t>
    </r>
  </si>
  <si>
    <t>4</t>
  </si>
  <si>
    <t>Работы по корректировке проектно-сметной документации  по проекту "Развитие сетей водоснабжения и водоотведения присоединительных территорий города Алматы. Строительство магистральных сетей водопровода и канализации в медеуском районе ("Сулусай") с бурением скважин"</t>
  </si>
  <si>
    <t>Работы по корректировке проектно-сметной документации  по проекту "Реконструкция водопроводных сетей. Водопроводная сеть по ул. Луганского, ул. Елебекова, ул. Горная, ул. Батурина, ул. Батурина, ул. Бегалина, пер Горный, ул. Кокинаки, ул. Горновосточный в Медеуском районе г. Алматы." с прохождением экспертизы</t>
  </si>
  <si>
    <t>4.2.1</t>
  </si>
  <si>
    <t>4.2.2</t>
  </si>
  <si>
    <t>4.2.3</t>
  </si>
  <si>
    <t>4.2.4</t>
  </si>
  <si>
    <t>4.2.5</t>
  </si>
  <si>
    <t>4.2.6</t>
  </si>
  <si>
    <t>4.2.7</t>
  </si>
  <si>
    <t>4.2.8</t>
  </si>
  <si>
    <t>4.2.9</t>
  </si>
  <si>
    <t>Изыскательские работы</t>
  </si>
  <si>
    <t>4.3.1</t>
  </si>
  <si>
    <t>4.3.2</t>
  </si>
  <si>
    <t>4.3.3</t>
  </si>
  <si>
    <t>4.3.4</t>
  </si>
  <si>
    <t>ОВОС (оценка воздействия на лкружающую среду)</t>
  </si>
  <si>
    <t>4.3.1.1</t>
  </si>
  <si>
    <t xml:space="preserve">Реконструкция водопроводных сетей. Водопроводная сеть по ул.Есенова от ул.Сидоркнна до ул.Абаканская в Жетысуском районе города Алматы </t>
  </si>
  <si>
    <t xml:space="preserve">Реконструкция водопроводных сетей. Водопроводная сеть по ул.Болтирик шешена от ул.Жангельдина до ул.Ипподромной и до пр.Суюнбая в Жетысуском районе города Алматы </t>
  </si>
  <si>
    <t>Реконструкция водопроводных сетей. Водопроводная сеть по ул.Омская от дома №12 (ул.Омская) до дома №116 (ул.Омская), далее по южной стороне пр.Рыскулова до ул.Айтыкова 18 (уг.ул.Чувашская 22) в Жетысуском районе города Алматы</t>
  </si>
  <si>
    <t>Реконструкция водопроводных сетей. Водопроводная сеть по ул.Серпуховская от ул.Жансугурова на восток до дома №4 в Турксибском районе города Алматы.</t>
  </si>
  <si>
    <t>Реконструкция водопроводных сетей. Водопроводная сеть по ул.Фучика от ул.Вакжанова на север до дома №136/а в Турксибском районе города Алматы.</t>
  </si>
  <si>
    <t>Реконструкция водопроводных сетей. Водопроводная сеть по ул.Потанина от ул. Янки Купала на север до ул.Громова в Турксибском районе города Алматы.</t>
  </si>
  <si>
    <t>Реконструкция водопроводных сетей. Водопроводная сеть  16-го военного городка дом №292б, 16-ый  военный городок (внутриплощадочные сети) и ввод в музыкальную школу в Турксибском районе города Алматы.</t>
  </si>
  <si>
    <t>Реконструкция водопроводных сетей. Водопроводная сеть в микрорайоне "Жулдыз-1" дом №11 а в Турксибском районе города Алматы.</t>
  </si>
  <si>
    <t>Реконструкция водопроводных сетей. Водопроводная сеть по ул.Шемякина от водопроводного колодца ВК-73 до тупика в Турксибском районе города Алматы.</t>
  </si>
  <si>
    <t>Реконструкция водопроводных сетей. Водопроводная сеть по ул.Сервантеса от ул.Палладина до ул.Ровенского в Турксибском районе города Алматы.</t>
  </si>
  <si>
    <t>Реконструкция водопроводных сетей. Водопроводная сеть в мкр."Орбита-2", д. 7, 8, 12, 13, 17, 18, 20 17а, 17б, 17в, 18, 28в в Бостандыкском районе города Алматы.</t>
  </si>
  <si>
    <t>Реконструкция водопроводных сетей. Водопроводная сеть по ул. Желтоксан №166, 166а, по пр. Абая,47, по ул. Абылайхана,147 в Алмалинском районе города Алматы.</t>
  </si>
  <si>
    <t xml:space="preserve">Реконструкция водопроводных сетей. Водопроводная сеть по ул.Кабанбай батыра, 91, по ул. Желтоксан, 125 в Алмалинском районе города Алматы. </t>
  </si>
  <si>
    <t xml:space="preserve">Реконструкция водопроводных сетей. Водопроводная сеть по ул.Чайковского 37,37/1, ул. Макатаева,118   в Алмалинском районе города Алматы. </t>
  </si>
  <si>
    <t xml:space="preserve">Реконструкция водопроводных сетей. Водопроводная сеть по ул.Шевченко,112, ул. Байтурсынова 72,74  в Алмалинском районе города Алматы. </t>
  </si>
  <si>
    <t xml:space="preserve">Реконструкция водопроводных сетей. Водопроводная сеть по ул.Гайдара с переходом через ул. Толе би   в Алмалинском районе города Алматы. </t>
  </si>
  <si>
    <t>Реконструкция водопроводных сетей. Водопроводная сеть по ул.Аксайская дом №44 до ул.Куприна в Алатауском районе города Алматы.</t>
  </si>
  <si>
    <t xml:space="preserve">Реконструкция аварийных водопроводных сетей.  Водопроводная сеть в мкр."Шугыла" по ул.Нурлы от ВК-80/Б-23 (напротив дома №342 корпус 4) до ВК-87/Б-24 (ВНС №154).      </t>
  </si>
  <si>
    <t>4.3.1.2</t>
  </si>
  <si>
    <t>4.3.1.3</t>
  </si>
  <si>
    <t>4.3.1.4</t>
  </si>
  <si>
    <t>4.3.1.5</t>
  </si>
  <si>
    <t>4.3.1.6</t>
  </si>
  <si>
    <t>4.3.1.7</t>
  </si>
  <si>
    <t>4.3.1.8</t>
  </si>
  <si>
    <t>4.3.1.9</t>
  </si>
  <si>
    <t>4.3.1.10</t>
  </si>
  <si>
    <t>4.3.1.11</t>
  </si>
  <si>
    <t>4.3.1.12</t>
  </si>
  <si>
    <t>4.3.1.13</t>
  </si>
  <si>
    <t>4.3.1.14</t>
  </si>
  <si>
    <t>4.3.1.15</t>
  </si>
  <si>
    <t>4.3.1.16</t>
  </si>
  <si>
    <t>4.3.1.17</t>
  </si>
  <si>
    <t>4.3.1.18</t>
  </si>
  <si>
    <t>Реконсmрукцuя водопроводных сетей. Водопроводная сеть по ул. Алмалыкская от скважин мкр "Kаменское плато" (СКВ) дo резервуара чuстой воды (PЧВ) от ВК № 4630 дo ВК № 4601 в Meдеуском районе г. Алматы</t>
  </si>
  <si>
    <t>4.3.1.19</t>
  </si>
  <si>
    <t>Инженерно-геологические изыскания</t>
  </si>
  <si>
    <t>4.3.2.1</t>
  </si>
  <si>
    <t>4.3.2.2</t>
  </si>
  <si>
    <t>4.3.2.3</t>
  </si>
  <si>
    <t>4.3.2.4</t>
  </si>
  <si>
    <t>4.3.2.5</t>
  </si>
  <si>
    <t>4.3.2.6</t>
  </si>
  <si>
    <t>4.3.2.7</t>
  </si>
  <si>
    <t>4.3.2.8</t>
  </si>
  <si>
    <t>4.3.2.9</t>
  </si>
  <si>
    <t>4.3.2.10</t>
  </si>
  <si>
    <t>4.3.2.11</t>
  </si>
  <si>
    <t>4.3.2.12</t>
  </si>
  <si>
    <t>4.3.2.13</t>
  </si>
  <si>
    <t>4.3.2.14</t>
  </si>
  <si>
    <t>4.3.2.15</t>
  </si>
  <si>
    <t>4.3.2.16</t>
  </si>
  <si>
    <t>4.3.2.17</t>
  </si>
  <si>
    <t>4.3.2.18</t>
  </si>
  <si>
    <t>4.3.2.19</t>
  </si>
  <si>
    <t>Топографическая съемка</t>
  </si>
  <si>
    <t>4.3.3.1</t>
  </si>
  <si>
    <t>4.3.3.2</t>
  </si>
  <si>
    <t>4.3.3.3</t>
  </si>
  <si>
    <t>4.3.3.4</t>
  </si>
  <si>
    <t>4.3.3.5</t>
  </si>
  <si>
    <t>4.3.3.6</t>
  </si>
  <si>
    <t>4.3.3.7</t>
  </si>
  <si>
    <t>4.3.3.8</t>
  </si>
  <si>
    <t>4.3.3.9</t>
  </si>
  <si>
    <t>4.3.3.10</t>
  </si>
  <si>
    <t>4.3.3.11</t>
  </si>
  <si>
    <t>4.3.3.12</t>
  </si>
  <si>
    <t>4.3.3.13</t>
  </si>
  <si>
    <t>4.3.3.14</t>
  </si>
  <si>
    <t>4.3.3.15</t>
  </si>
  <si>
    <t>4.3.3.16</t>
  </si>
  <si>
    <t>4.3.3.17</t>
  </si>
  <si>
    <t>4.3.3.18</t>
  </si>
  <si>
    <t>4.3.3.19</t>
  </si>
  <si>
    <t>Лесопатология</t>
  </si>
  <si>
    <t>4.3.4.1</t>
  </si>
  <si>
    <t>4.3.4.2</t>
  </si>
  <si>
    <t>4.3.4.3</t>
  </si>
  <si>
    <t>4.3.4.4</t>
  </si>
  <si>
    <t>4.3.4.5</t>
  </si>
  <si>
    <t>4.3.4.6</t>
  </si>
  <si>
    <t>4.3.4.7</t>
  </si>
  <si>
    <t>4.3.4.8</t>
  </si>
  <si>
    <t>4.3.4.9</t>
  </si>
  <si>
    <t>4.3.4.10</t>
  </si>
  <si>
    <t>4.3.4.11</t>
  </si>
  <si>
    <t>4.3.4.12</t>
  </si>
  <si>
    <t>4.3.4.13</t>
  </si>
  <si>
    <t>4.3.4.14</t>
  </si>
  <si>
    <t>4.3.4.15</t>
  </si>
  <si>
    <t>4.3.4.16</t>
  </si>
  <si>
    <t>4.3.4.17</t>
  </si>
  <si>
    <t>4.3.4.18</t>
  </si>
  <si>
    <t>4.3.4.19</t>
  </si>
  <si>
    <t>4.4</t>
  </si>
  <si>
    <t>Техническое обследование объектов</t>
  </si>
  <si>
    <t>4.4.1</t>
  </si>
  <si>
    <t>4.4.2</t>
  </si>
  <si>
    <t>4.4.3</t>
  </si>
  <si>
    <t>4.4.4</t>
  </si>
  <si>
    <t>4.4.5</t>
  </si>
  <si>
    <t>Реконсmрукцuя водопроводных сетей. Водопроводная сеть по ул. Алмалыкская от скважин мкр "Kаменское плато" (СКВ) дo резервуара чuстой воды (PЧВ) оm ВК № 4630 дo ВК № 4601 в Meдеуском районе г. Алматы</t>
  </si>
  <si>
    <t>Трассоискатель</t>
  </si>
  <si>
    <t>Отбойный молоток</t>
  </si>
  <si>
    <t>Компрессор передвижной</t>
  </si>
  <si>
    <t>Газоанализатор (переносной)</t>
  </si>
  <si>
    <t>1.1.3</t>
  </si>
  <si>
    <t>1.1.4</t>
  </si>
  <si>
    <t>1.1.5</t>
  </si>
  <si>
    <t xml:space="preserve">Расходомер ультразвуковой (стационарный) двухлучевой, вторичный преобразователь базового исполнения (в комплекте) </t>
  </si>
  <si>
    <t xml:space="preserve">Водосчетчик расходомер </t>
  </si>
  <si>
    <t>Работы по установке 2 расходомеров</t>
  </si>
  <si>
    <t>комплект</t>
  </si>
  <si>
    <t>1.3.1</t>
  </si>
  <si>
    <t>Приобретение сетевого оборудования</t>
  </si>
  <si>
    <t>1.4.1</t>
  </si>
  <si>
    <t>Система резервного хранения базы данных SQL</t>
  </si>
  <si>
    <t>Карманный персональный компьютер (смартфон)</t>
  </si>
  <si>
    <t>1.4.2</t>
  </si>
  <si>
    <t>Автоматизация Информационных Систем</t>
  </si>
  <si>
    <t>Автоматизация Информационной Системы центра по работе с абонентами (АИСЦРА)</t>
  </si>
  <si>
    <t>Услуги по модернизации Автоматизированной Информационной Системы центра по работе с абонентами (АИСЦРА) (программа для эвм) - разработка нового модуля интеграция приема платежей по кассе из биллинговой системы АИСЦРА в 1С бухгалтерию Алматы Су.</t>
  </si>
  <si>
    <t>Услуги по модернизации Автоматизированной Информационной Системы центра по работе с абонентами (АИСЦРА) (программа для эвм) - разработка новых услуг "начисление по тарифу III группы" в подсистеме "Многоквартирный сектор""</t>
  </si>
  <si>
    <t>Услуги по модернизации Автоматизированной Информационной Системы центра по работе с абонентами (АИСЦРА) (программа для эвм) - разработка нового интеграционного модуля "Интеграция с системой АЛСЕКО" в подсистеме "Частный сектор"</t>
  </si>
  <si>
    <t>Услуги по модернизации Автоматизированной Информационной Системы центра по работе с абонентами (АИСЦРА) (программа для эвм) - разработка и внедрение нового модуля под названием "Галерея фото КПК" в подсистеме частного и многоквартирного сектора</t>
  </si>
  <si>
    <t>Услуги по модернизации Автоматизированной Информационной Системы центра по работе с абонентами (АИСЦРА) (программа для эвм) - разработка и внедрение нового модуля под названием Mobile controller system client "MCS-CLIENT"  управления в процессе проведения загрузки, выгрузки, планирования распределения плана задания по съему показаний приборов коммерческого учета для юридического сектора</t>
  </si>
  <si>
    <t>Услуги по модернизации Автоматизированной Информационной Системы центра по работе с абонентами (АИСЦРА) (программа для эвм) - разработка нового модуля "распознавание показателей прибора учета по фото при помощи механизма Image recognition для КПК на платформе Android и iOS " для юридического сектора</t>
  </si>
  <si>
    <t>Услуги по модернизации Автоматизированной Информационной Системы центра по работе с абонентами (АИСЦРА) (программа для эвм) - разработка и внедрение нового модуля под названием Mobile controller system  personal digital assistant "MCS-PDA"  мобильное приложение контролера для управления заявками в процессе проведения работ по съему показаний приборов коммерческого учета и передачи данных в биллинговую систему для юридического сектора</t>
  </si>
  <si>
    <t>Услуги по модернизации Автоматизированной Информационной Системы центра по работе с абонентами (АИСЦРА) (программа для эвм) - разработка и внедрение нового модуля под названием Mobile controller system  personal digital assistant "MCS-SERVICE"  веб-сервис для интеграции биллинговой системы, приему передачи данных по  защищенному протоколу и обработка данных для юридического сектора</t>
  </si>
  <si>
    <t>Услуги по модернизации Автоматизированной Информационной Системы центра по работе с абонентами (АИСЦРА) (программа для эвм) - разработка нового модуля для мобильного приложения "ГКП Алматы Су личный кабинет" на платформе Android и Ios</t>
  </si>
  <si>
    <t>Услуги по модернизации Автоматизированной Информационной Системы центра по работе с абонентами (АИСЦРА) (программа для эвм) - разработка и внедрение нового модуля чат-бот в мессенджерах "Telegram"</t>
  </si>
  <si>
    <t>Услуги по модернизации Автоматизированной Информационной Системы центра по работе с абонентами (АИСЦРА) (программа для эвм) - разработка и внедрение нового модуля и веб-сервиса по приему платежей через приложение KASPI.KZ для юридических лиц</t>
  </si>
  <si>
    <t>Автоматизация Информационной Системы Дистанционного Снятия Показаний (АСДСП)</t>
  </si>
  <si>
    <t>Разработка нового модуля в системе АСДСП "Карта приборов учета"</t>
  </si>
  <si>
    <t>Модификация существующего функционала на платформе Android</t>
  </si>
  <si>
    <t>Водовоз КАМАЗ 65115 (АЦПТ - на шасси)</t>
  </si>
  <si>
    <t>Каток тротуарный RV-3,0 DS</t>
  </si>
  <si>
    <t>Экскаватор-погрузчик (с гидромолотом)</t>
  </si>
  <si>
    <t>ТҚС-955 қайта жаңарту</t>
  </si>
  <si>
    <t>"Медеу сүзгіш станциясы " алаңын газдандыру</t>
  </si>
  <si>
    <t>2021 жыл</t>
  </si>
  <si>
    <t xml:space="preserve">Екі жақты кірмелі сорғы агрегаты, Q= 675м3/ч, Н=40м </t>
  </si>
  <si>
    <t>Консолді сорғы агрегаты, Q= 210м3/ч, Н=114м</t>
  </si>
  <si>
    <t>ЭОС-сорғы 6-6,5-225</t>
  </si>
  <si>
    <t>Алмалық көшесі бойынша V-500 м3 таза судың 1-ші резервуарын жобалауға жобалау-сметалық құжаттаманы жасау бойынша жұмыстар</t>
  </si>
  <si>
    <t>"Каменское плато" учаскесінде V-500 м3 таза судың 1-ші резервуарын жобалауға жобалау-сметалық құжаттаманы жасау жөніндегі жұмыстар</t>
  </si>
  <si>
    <t>Бейнебақылау жүйесін жабдықтау және объектілердің периметрін күзету жөніндегі іс-шаралар</t>
  </si>
  <si>
    <t>Бейнебақылау және периметрді қорғау жүйелерінің жабдықтарын қалпына келтіру бойынша жұмыстар</t>
  </si>
  <si>
    <t>Су құбыры желілерін қайта жаңарту. Алматы қаласы Бостандық ауданындағы Шашкин көшесі, Попов көшесінен Тимирязев көшесіне дейін су құбыры желісі. (Д-57мм - 169,5м; Д-108мм - 55м Ст; Д-180мм - 304м; ПЭ).</t>
  </si>
  <si>
    <t>Су құбыры желілерін қайта жаңарту. Алматы қаласы Бостандық ауданындағы Бальзак к. Әл-Фараби даңғылынан Тимирязев к-сіне дейін және Көктем-2 ықшам ауданы, №2 үйге дейін су құбыры желісі (Д-20, 25, 32, 57, 108, 219, 273, 325мм ПЭ, Ст)</t>
  </si>
  <si>
    <t>Су құбыры желілерін қайта жаңарту. Алматы қаласы Бостандық ауданындағы Тимирязев көшесінің оңтүстік жағымен Жароков көшесінен Әуезов көшесіне дейін су құбыры желісі (Д-377мм Ст).</t>
  </si>
  <si>
    <t>Су құбыры желілерін қайта жаңарту. Алматы қ. Медеу ауданындағы Екібастұз к.бойымен Беимбетов к-сінен Блок к-сіне дейін, Блок к-сімен Чаплин к-сінен №98 мектепке дейін және Блок к-сімен Сазановская к-сінен Лисаковская к-сіне дейін су құбыры желісі. (Д-114мм - 211,85м; Д-159мм - 475,75м Ст; Д-25мм - 563,95м  ПЭ)</t>
  </si>
  <si>
    <t>Су құбыры желілерін қайта жаңарту. Алматы қаласы Түрксіб ауданындағы "Жұлдыз-2" ықшам ауданы №18, 26, 26а, 28, 29, 30, 39, 40, 41 үйлердің су құбыры желісі. (Д-159мм - 419,7м; Д-76мм - 33,2 м; Ст).</t>
  </si>
  <si>
    <t>Су құбыры желілерін қайта жаңарту. Алматы қаласы Түрксіб ауданындағы Гете ВК-16 көшесінен ВК-24 дейін Гаршин көшесіндегі су құбыры желісі. (Д-114мм - 640,2м Ст; Д-25мм - 1070м  ПЭ)</t>
  </si>
  <si>
    <t>Алматы қаласы Наурызбай ауданының "Рахат" шағын ауданындағы Жаншуақ көшесіндегі су құбыры желісі. ((Д-110 мм, 25 мм)</t>
  </si>
  <si>
    <t>Алматы қаласы Алмалы ауданындағы Шевченко көшесі 190, №132 сорғы станциясын жөндеу және қайта жаңарту</t>
  </si>
  <si>
    <t>Алматы қаласы Алмалы ауданындағы Муканов көшесі 233, №53 сорғы станциясын жөндеу және қайта жаңарту</t>
  </si>
  <si>
    <t>Алматы қаласы Алмалы ауданы Қарасай батыр көшесі 209, №18 сорғы станциясын жөндеу және қайта жаңарту</t>
  </si>
  <si>
    <t>Алматы қаласының қосылатын аумақтарын сумен жабдықтау және су бұру желілерін дамыту жобасы бойынша жобалау-сметалық құжаттаманы түзету бойынша жұмыстар. Медеу ауданында ("Сұлусай") Ұңғымаларды бұрғылау арқылы су құбыры мен кәріздің магистральдық желілерін салу"</t>
  </si>
  <si>
    <t>Сараптама өткізу арқылы  "Су құбыры желілерін қайта жаңарту. Алматы қаласының Медеу ауданындағы Луганский көшесі, Елебеков көшесі, Горная көшесі, Батурин көшесі, Бегалин көшесі, Горный тұйық көшесі, Кокинаки көшесі, Горновосточная көшесі бойындағы су құбыры желісі " жобасы бойынша жобалау-сметалық құжаттаманы түзету жөніндегі жұмыстар</t>
  </si>
  <si>
    <t>Іздестіру жұмыстары</t>
  </si>
  <si>
    <t>ҚОТӘ (Қоршаған ортаға әсерді бағалау)</t>
  </si>
  <si>
    <t>Су құбыры желілерін қайта жаңарту. Алматы қаласы Жетісу  ауданындағы Есенов көшесінің Сидоркнн көшесінен Абаканская көшесіне дейін су құбыры желісі (d-150,100мм).</t>
  </si>
  <si>
    <t>Су құбыры желілерін қайта жаңарту. Алматы қаласы Жетісу ауданындағы Жангелдин көшесінен Ипподромная көшесіне дейін және Сүйінбай даңғылына дейін Бөлтірік шешен көшесіндегі су құбыры желісі</t>
  </si>
  <si>
    <t xml:space="preserve">Су құбыры желілерін қайта жаңарту. Алматы қаласы Жетісу ауданындағы  Омбы көшесіндегі №12 үйден (Омбы көшесі) №116 үйге (Омбы көшесі) дейін, одан әрі Рысқұлов даңғылының оңтүстік жағымен Айтықов көшесі 18-ге дейін (Омбы көшесімен қиылысы) су құбыры желісі Чувашская көшесі 22) </t>
  </si>
  <si>
    <t>Авариялық су құбыры желілерін қайта жаңарту. "Шұғыла" шағын ауданындағы Нұрлы көшесі бойындағы ВК-80/Б-23-тен (4 корпус №342 үйіне қарама-қарсы) ВК-87/Б-24-ке дейін (№154 ВНС) су құбыры желісі.</t>
  </si>
  <si>
    <t>Су құбыры желілерін қайта жаңарту. Алматы қаласы Медеу ауданындағы "Каменское плато" (ЕАВ) шағын ауданының ұңғымасынан ВК № 4630-дан ВК № 4601-ге дейін таза су резервуарына (РЧВ) дейін Алмалық көшесіндегі су құбыры желісі</t>
  </si>
  <si>
    <t>Инженерлік-геологиялық ізденістер</t>
  </si>
  <si>
    <t>Топографиялық түсірілім</t>
  </si>
  <si>
    <t>Орман паталогиялық зерттеулер</t>
  </si>
  <si>
    <t>Объектіні техникалық тексеру</t>
  </si>
  <si>
    <t>Трасса іздеуіш</t>
  </si>
  <si>
    <t>Кен балғасы</t>
  </si>
  <si>
    <t>Жылжымалы компрессор</t>
  </si>
  <si>
    <t>Газталдағыш (тасымалданатын)</t>
  </si>
  <si>
    <t>Ультрадыбыстық (стационарлық) екі сәулелі шығыс өлшегіш, базалық орындалудың қайталама түрлендіргіші (жиынтықта)</t>
  </si>
  <si>
    <t>Су есептегіш шығын өлшегіш</t>
  </si>
  <si>
    <t>2 шығын өлшегішке орнату жұмыстары</t>
  </si>
  <si>
    <t>Желілік жабдықтарды сатып алу</t>
  </si>
  <si>
    <t>жиынтық</t>
  </si>
  <si>
    <t>SQL дерекқорының резервтік сақтау жүйесі</t>
  </si>
  <si>
    <t>Қалта дербес компьютері (смартфон)</t>
  </si>
  <si>
    <t>Ақпараттық Жүйелерді Автоматтандыру</t>
  </si>
  <si>
    <t>Абоненттермен жұмыс жөніндегі орталықтың ақпараттық жүйесін автоматтандыру (АЖОАЖА)</t>
  </si>
  <si>
    <t>Абоненттермен жұмыс жөніндегі орталықтың автоматтандырылған ақпараттық жүйесін (АЖОААЖ) жаңғырту жөніндегі қызметтер (ЭЕМ - ге арналған бағдарлама) - жаңа модульді әзірлеу, аисцра биллингтік жүйесінен Алматы Су бухгалтериясына касса бойынша төлемдерді қабылдауды интеграциялау.</t>
  </si>
  <si>
    <t>Абоненттермен жұмыс жөніндегі орталықтың автоматтандырылған ақпараттық жүйесін (АЖОААЖ) жаңғырту жөніндегі қызметтер (ЭЕМ-ге арналған бағдарлама) - "көппәтерлі сектор" кіші жүйесінде "III топтың тарифі бойынша есептеу" жаңа қызметтерін әзірлеу</t>
  </si>
  <si>
    <t>Абоненттермен жұмыс жөніндегі орталықтың автоматтандырылған ақпараттық жүйесін (АЖОААЖ) жаңғырту жөніндегі қызметтер (ЭЕМ-ге арналған бағдарлама) - "жеке сектор" кіші жүйесінде "АЛСЕКО жүйесімен Интеграция"жаңа интеграциялық модулін әзірлеу</t>
  </si>
  <si>
    <t>Абоненттермен жұмыс жөніндегі орталықтың автоматтандырылған ақпараттық жүйесін (АЖОААЖ) жаңғырту жөніндегі қызметтер (ЭЕМ - ге арналған бағдарлама) - жеке және көп пәтерлі сектордың кіші жүйесінде "ҚПК фото галереясы" деп аталатын жаңа модульді әзірлеу және енгізу</t>
  </si>
  <si>
    <t>Абоненттермен жұмыс жөніндегі орталықтың автоматтандырылған ақпараттық жүйесін (АЖОААЖ) жаңғырту жөніндегі қызметтер (ЭЕМ - ге арналған бағдарлама)-жүктеуді, түсіруді жүргізу, заңды секторлар үшін коммерциялық есепке алу аспаптарының көрсеткіштерін алу бойынша тапсырма жоспарын бөлуді жоспарлау процесінде Mobile controller system client "MCS-CLIENT" басқару деп аталатын жаңа модульді әзірлеу және енгізу</t>
  </si>
  <si>
    <t>Абоненттермен жұмыс жөніндегі орталықтың автоматтандырылған ақпараттық жүйесін (ӘАОАЖ) жаңғырту жөніндегі қызметтер (ЭЕМ - ге арналған бағдарлама) - заң секторы үшін "Android және iOS платформасында ҚКП-ға арналған Image recognition тетігінің көмегімен фото бойынша есепке алу аспабының көрсеткіштерін айырып тану" жаңа модулін әзірлеу</t>
  </si>
  <si>
    <t>Абоненттермен жұмыс жөніндегі орталықтың автоматтандырылған ақпараттық жүйесін (АЖОААЖ) жаңғырту жөніндегі қызметтер (ЭЕМ - ге арналған бағдарлама)-коммерциялық есепке алу аспаптарының көрсеткіштерін алу және деректерді заң секторы үшін биллинг жүйесіне беру бойынша жұмыстарды жүргізу процесінде өтінімдерді басқаруға арналған бақылаушының мобильді қосымшасы Mobile controller system personal digital assistant "MCS-PDA" деп аталатын жаңа модульді әзірлеу және енгізу</t>
  </si>
  <si>
    <t>Абоненттермен жұмыс жөніндегі орталықтың автоматтандырылған ақпараттық жүйесін (АЖОААЖ) жаңғырту жөніндегі қызметтер (ЭЕМ-ге арналған бағдарлама)-биллинг жүйесін интеграциялау, қорғалған хаттама бойынша деректерді беруді қабылдау және заң секторы үшін деректерді өңдеу үшін Mobile controller system personal digital assistant "MCS-SERVICE" деп аталатын жаңа модульді әзірлеу және енгізу</t>
  </si>
  <si>
    <t>Абоненттермен жұмыс істеу жөніндегі орталықтың автоматтандырылған ақпараттық жүйесін (АЖОААЖ жаңғырту жөніндегі қызметтер (ЭЕМ - ге арналған бағдарлама) - Android және Ios платформасында "МКК Алматы Су жеке бөлмесі" мобильді қосымшасы үшін жаңа модуль әзірлеу</t>
  </si>
  <si>
    <t>Абоненттермен жұмыс істеу жөніндегі орталықтың автоматтандырылған ақпараттық жүйесін (АЖОААЖ жаңғырту жөніндегі қызметтер (ЭЕМ - ге арналған бағдарлама) - Telegram мессенджерлерінде жаңа чатбот модулін әзірлеу және енгізу</t>
  </si>
  <si>
    <t>Абоненттермен жұмыс істеу жөніндегі орталықтың автоматтандырылған ақпараттық жүйесін (АЖОААЖ жаңғырту жөніндегі қызметтер (ЭЕМ - ге арналған бағдарлама) -тзаңды тұлғалар үшін KASPI.KZ қосымшасы арқылы төлемдерді қабылдаудың жаңа модулі мен веб-сервисін әзірлеу және енгізу</t>
  </si>
  <si>
    <t>Көрсеткіштерді қашықтықтан алудың ақпараттық жүйесін автоматтандыру (КААЖА)</t>
  </si>
  <si>
    <t>КААЖА жүйесінде жаңа модульді әзірлеу «Есептеу аспаптарының картасы»</t>
  </si>
  <si>
    <t>Android платформасындағы бар функционалдылықты өзгерту</t>
  </si>
  <si>
    <t>Су тасығыш КАМАЗ-65115 (АЦПТ -9,5 шассиде)</t>
  </si>
  <si>
    <t>RV-3,0 DS тротуар катогы</t>
  </si>
  <si>
    <t xml:space="preserve"> Гидравликалық балға бар экскаватор-тиегіш </t>
  </si>
  <si>
    <t>Реттеліп көрсетілетін қызметтерді ұсынудың жоспарлы және нақты көлемдері туралы ақпарат</t>
  </si>
  <si>
    <t>Реттеліп көрсетілетін қызметтердің (тауарлардың, жұмыстардың) атауы және қызмет көрсетілетін аумақ</t>
  </si>
  <si>
    <t>Заттай көрсеткіштер мен сан</t>
  </si>
  <si>
    <t>Инвестициялық бағдарлама шеңберінде қызметтерді көрсету кезеңі</t>
  </si>
  <si>
    <t>Инвестициялық бағдарламаны қаржыландырудың нақты шарттары мен мөлшері туралы ақпарат, мың тенге</t>
  </si>
  <si>
    <t>Пайда</t>
  </si>
  <si>
    <t>Қарыз қаражаты</t>
  </si>
  <si>
    <t>Бюджет қаражаты</t>
  </si>
  <si>
    <t xml:space="preserve">Инвестициялық бағдарламаны орындаудың нақты көрсеткіштерін инвестициялық бағдарламада бекітілген көрсеткіштермен салыстыру туралы ақпарат ** </t>
  </si>
  <si>
    <t>Қол жеткізілген нақты көрсеткіштер дің бекітілген инвестициялық бағдарламадағы көрсеткіш термен ауытқу себептерін түсіндіру</t>
  </si>
  <si>
    <t>Ұсынылатын реттеліп көрсетілетін қызметтердің сапасы мен сенімділігін және қызметтің тиімділігін арттыруды бағалау</t>
  </si>
  <si>
    <t>Наименование мероприятий</t>
  </si>
  <si>
    <t>Всего по услуге водоотведения на 2021 год</t>
  </si>
  <si>
    <t>Водоотведение</t>
  </si>
  <si>
    <t>2021 год</t>
  </si>
  <si>
    <t>Реконструкция канализационных сетей</t>
  </si>
  <si>
    <t>Восстановление пластиковым рукавом к/сети по ул. Макатаева от ж/д № 158 до ул. Масанчи, материал-ж/б, керамика, диаметр-400-600 мм (санация)</t>
  </si>
  <si>
    <t>Реконструкция канализационной сети по ул. Бекхожина от ул. Бегалина до ЦПКиО в Медеуском районе г. Алматы</t>
  </si>
  <si>
    <t>Реконструкция канализационных сетей. Микрорайон "Алтай-1" Турксибский район, г. Алматы</t>
  </si>
  <si>
    <t>Реконструкция канализационной сети  от жилых домов № 34"а",32,30,16,14,12 по пр. Достык, в Медеуском районе г. Алматы"</t>
  </si>
  <si>
    <t>Технический и авторский надзор над реконструкцией канализационных сетей</t>
  </si>
  <si>
    <t>3.1.1</t>
  </si>
  <si>
    <t>Расширение приемной камеры на КНС Меркурград в Медеуском районе г. Алматы</t>
  </si>
  <si>
    <t>3.1.2</t>
  </si>
  <si>
    <t xml:space="preserve">«Развитие сетей водоснабжения и водоотведения присоединенных поселков г. Алматы. Строительство магистральных сетей водопровода и канализации в пос. "Сулусай" с бурением скважин» </t>
  </si>
  <si>
    <t>3.2.1</t>
  </si>
  <si>
    <t>Топосъемка</t>
  </si>
  <si>
    <t>Расширение приемной камеры на КНС Меркурград</t>
  </si>
  <si>
    <t>3.2.2</t>
  </si>
  <si>
    <t>Геология</t>
  </si>
  <si>
    <t>3.2.3</t>
  </si>
  <si>
    <t>ОВОС</t>
  </si>
  <si>
    <t>Стоимость обследования экспертом объектов</t>
  </si>
  <si>
    <t>3.3.1</t>
  </si>
  <si>
    <t>3.4.1</t>
  </si>
  <si>
    <t>4.1.1</t>
  </si>
  <si>
    <t>Обеззараживающее устройство для насосной станции чистой воды КОС</t>
  </si>
  <si>
    <t>4.1.2</t>
  </si>
  <si>
    <t>Задвижка чугунная 30ч6бр Ду- 200 Ру-10 (ДВО-6608)</t>
  </si>
  <si>
    <t>4.1.3</t>
  </si>
  <si>
    <t>Машина для прочистки канализации</t>
  </si>
  <si>
    <t>Экскаватор-погрузчик</t>
  </si>
  <si>
    <t>Су бұру қызметі</t>
  </si>
  <si>
    <t>Кәріз желілерін қайта құру</t>
  </si>
  <si>
    <t>Мақатаев көшесі бойындағы № 158 т/үйден Масанчи көшесіне дейін пластикалық түтікті қалпына келтіру, материал-т/б, керамика, диаметрі-400-600 мм (санация)</t>
  </si>
  <si>
    <t>Алматы қаласы Медеу ауданы Бекхожин көшесі бойымен Бегалин көшесінен МжДОП-ға дейін кәріз желісін қайта жаңарту</t>
  </si>
  <si>
    <t>Кәріз желілерін қайта құру. Алматы қаласы, Түрксіб ауданы, "Алтай-1" шағын ауданы</t>
  </si>
  <si>
    <t xml:space="preserve">Алматы қаласы Медеу ауданындағы Достық даңғылы бойындағы № 34"А" тұрғын үйлердің кәріз желісін қайта жаңарту",32,30,16,14,12 </t>
  </si>
  <si>
    <t>Кәріз желілерін қайта құруға техникалық және авторлық қадағалау</t>
  </si>
  <si>
    <t>Кәріз желілерін қайта құруға авторлық қадағалау</t>
  </si>
  <si>
    <t>Жобалау-сметалық құжаттама әзірлеу</t>
  </si>
  <si>
    <t>Алматы қаласы Медеу ауданындағы Меркурград КСС қабылдау камерасын кеңейту</t>
  </si>
  <si>
    <t>Топотүсірілім</t>
  </si>
  <si>
    <t>Меркурград КСС қабылдау камерасын кеңейту</t>
  </si>
  <si>
    <t>ҚОТӘ</t>
  </si>
  <si>
    <t>Эксперттің нысананы тексеру жұмыстары</t>
  </si>
  <si>
    <t>Таза су сорғы станциясына арналған зарарсыздандыру құрылғысы</t>
  </si>
  <si>
    <t>Шойын қақпақ клапаны 30ch6br Du-200 Ru-10 (DVO-6608)</t>
  </si>
  <si>
    <t>Кәрізді тазалауға арналған машина</t>
  </si>
  <si>
    <t>Арнайы техника сатып алу</t>
  </si>
  <si>
    <t>Жүк тиегіш Экскаватор</t>
  </si>
  <si>
    <t>Алматы қаласы су мен жабдықтау қызметі</t>
  </si>
  <si>
    <t>2021 жылға арналған су бұру қызметі бойынша барлығы</t>
  </si>
  <si>
    <t>Отчёт об исполнении инвестиционной программы субъекта естественной монополии за  2021 год</t>
  </si>
  <si>
    <t xml:space="preserve">Вид деятельности: услуги водоснабжения и водоотведения    </t>
  </si>
  <si>
    <t>Снижение кол-ва подпоров на сети, безопасная эксплуатация сетей, бесперебойный отвод стоков</t>
  </si>
  <si>
    <t>елідегі тіреулер санын азайту, желілерді қауіпсіз пайдалану, ағындарды үздіксіз бұру</t>
  </si>
  <si>
    <t>Қызмет түрі: су мен жабдықтау және су бұру қызметтері</t>
  </si>
  <si>
    <t>Алматы қаласы және Алматы облысы су бұру қызметі</t>
  </si>
  <si>
    <t>услуга водоотведения г. Алматы и Алматинской области</t>
  </si>
  <si>
    <t>34 675 тыс.тенге судебный процесс</t>
  </si>
  <si>
    <t xml:space="preserve"> судебный процесс</t>
  </si>
  <si>
    <t>не исполнение</t>
  </si>
  <si>
    <t xml:space="preserve">Табиғи монополия субъектісінің 2021 жылға арналған инвестициялық бағдарламалардың іске асырылуы туралы ақпараты                    
</t>
  </si>
  <si>
    <t>орындалмады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</si>
</sst>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 _₽_-;\-* #,##0.00\ _₽_-;_-* &quot;-&quot;??\ _₽_-;_-@_-"/>
    <numFmt numFmtId="164" formatCode="0.0000"/>
    <numFmt numFmtId="165" formatCode="0.000"/>
    <numFmt numFmtId="166" formatCode="#,##0.0000"/>
    <numFmt numFmtId="167" formatCode="#,##0.000"/>
    <numFmt numFmtId="168" formatCode="_-* #,##0.00_р_._-;\-* #,##0.00_р_._-;_-* &quot;-&quot;??_р_._-;_-@_-"/>
    <numFmt numFmtId="169" formatCode="_-* #,##0.00_-;\-* #,##0.00_-;_-* &quot;-&quot;??_-;_-@_-"/>
    <numFmt numFmtId="170" formatCode="_-* #,##0.00&quot;р.&quot;_-;\-* #,##0.00&quot;р.&quot;_-;_-* &quot;-&quot;??&quot;р.&quot;_-;_-@_-"/>
    <numFmt numFmtId="171" formatCode="_-&quot;Т&quot;* #,##0.00_-;\-&quot;Т&quot;* #,##0.00_-;_-&quot;Т&quot;* &quot;-&quot;??_-;_-@_-"/>
    <numFmt numFmtId="172" formatCode="00"/>
    <numFmt numFmtId="173" formatCode="000"/>
    <numFmt numFmtId="174" formatCode="_-* #,##0\ _р_._-;\-* #,##0\ _р_._-;_-* &quot;-&quot;\ _р_._-;_-@_-"/>
    <numFmt numFmtId="175" formatCode="_-* #,##0.00\ _р_._-;\-* #,##0.00\ _р_._-;_-* &quot;-&quot;??\ _р_._-;_-@_-"/>
    <numFmt numFmtId="176" formatCode="_-* #,##0\ &quot;р.&quot;_-;\-* #,##0\ &quot;р.&quot;_-;_-* &quot;-&quot;\ &quot;р.&quot;_-;_-@_-"/>
    <numFmt numFmtId="177" formatCode="_-* #,##0.00\ _F_-;\-* #,##0.00\ _F_-;_-* &quot;-&quot;??\ _F_-;_-@_-"/>
    <numFmt numFmtId="178" formatCode="_-* #,##0.00_₽_-;\-* #,##0.00_₽_-;_-* &quot;-&quot;??_₽_-;_-@_-"/>
    <numFmt numFmtId="179" formatCode="#,##0.0"/>
  </numFmts>
  <fonts count="86">
    <font>
      <sz val="11"/>
      <color theme="1"/>
      <name val="Calibri"/>
      <family val="2"/>
      <charset val="204"/>
      <scheme val="minor"/>
    </font>
    <font>
      <sz val="8"/>
      <color theme="1"/>
      <name val="Times New Roman"/>
      <family val="1"/>
      <charset val="204"/>
    </font>
    <font>
      <b/>
      <sz val="10"/>
      <name val="Times New Roman"/>
      <family val="1"/>
      <charset val="204"/>
    </font>
    <font>
      <sz val="10"/>
      <name val="Arial"/>
      <family val="2"/>
      <charset val="204"/>
    </font>
    <font>
      <sz val="11"/>
      <color theme="1"/>
      <name val="Calibri"/>
      <family val="2"/>
      <charset val="204"/>
      <scheme val="minor"/>
    </font>
    <font>
      <sz val="11"/>
      <color theme="1"/>
      <name val="Calibri"/>
      <family val="2"/>
      <scheme val="minor"/>
    </font>
    <font>
      <sz val="11"/>
      <color indexed="8"/>
      <name val="Calibri"/>
      <family val="2"/>
      <charset val="204"/>
    </font>
    <font>
      <sz val="10"/>
      <color theme="1"/>
      <name val="Times New Roman"/>
      <family val="1"/>
      <charset val="204"/>
    </font>
    <font>
      <b/>
      <sz val="10"/>
      <color theme="1"/>
      <name val="Times New Roman"/>
      <family val="1"/>
      <charset val="204"/>
    </font>
    <font>
      <sz val="10"/>
      <name val="Times New Roman"/>
      <family val="1"/>
      <charset val="204"/>
    </font>
    <font>
      <i/>
      <sz val="10"/>
      <name val="Times New Roman"/>
      <family val="1"/>
      <charset val="204"/>
    </font>
    <font>
      <i/>
      <sz val="10"/>
      <color theme="1"/>
      <name val="Times New Roman"/>
      <family val="1"/>
      <charset val="204"/>
    </font>
    <font>
      <b/>
      <sz val="10"/>
      <color rgb="FF6600FF"/>
      <name val="Times New Roman"/>
      <family val="1"/>
      <charset val="204"/>
    </font>
    <font>
      <sz val="11"/>
      <name val="Times New Roman"/>
      <family val="1"/>
      <charset val="204"/>
    </font>
    <font>
      <sz val="10"/>
      <name val="Arial Cyr"/>
      <charset val="204"/>
    </font>
    <font>
      <sz val="8"/>
      <color indexed="8"/>
      <name val="Arial"/>
      <family val="2"/>
      <charset val="204"/>
    </font>
    <font>
      <sz val="12"/>
      <name val="Times New Roman Cyr"/>
      <charset val="204"/>
    </font>
    <font>
      <sz val="10"/>
      <name val="Geneva"/>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Courier"/>
      <family val="3"/>
    </font>
    <font>
      <b/>
      <sz val="10"/>
      <color indexed="8"/>
      <name val="Arial"/>
      <family val="2"/>
    </font>
    <font>
      <sz val="12"/>
      <name val="KZ Times New Roman"/>
      <family val="1"/>
      <charset val="204"/>
    </font>
    <font>
      <sz val="10"/>
      <name val="Courier"/>
      <family val="1"/>
      <charset val="204"/>
    </font>
    <font>
      <u/>
      <sz val="7.5"/>
      <color indexed="12"/>
      <name val="Arial"/>
      <family val="2"/>
      <charset val="204"/>
    </font>
    <font>
      <b/>
      <i/>
      <sz val="12"/>
      <name val="KZ Times New Roman"/>
      <family val="1"/>
      <charset val="204"/>
    </font>
    <font>
      <b/>
      <sz val="12"/>
      <name val="KZ Times New Roman"/>
      <family val="1"/>
      <charset val="204"/>
    </font>
    <font>
      <sz val="10"/>
      <name val="KZ Times New Roman"/>
      <family val="1"/>
      <charset val="204"/>
    </font>
    <font>
      <sz val="10"/>
      <name val="MS Sans Serif"/>
      <family val="2"/>
    </font>
    <font>
      <b/>
      <sz val="14"/>
      <name val="KZ Times New Roman"/>
      <family val="1"/>
      <charset val="204"/>
    </font>
    <font>
      <sz val="12"/>
      <color indexed="9"/>
      <name val="KZ Times New Roman"/>
      <family val="1"/>
      <charset val="204"/>
    </font>
    <font>
      <u/>
      <sz val="10"/>
      <color indexed="12"/>
      <name val="Arial Cyr"/>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19"/>
      <name val="Calibri"/>
      <family val="2"/>
      <charset val="204"/>
    </font>
    <font>
      <sz val="8"/>
      <name val="Arial"/>
      <family val="2"/>
      <charset val="204"/>
    </font>
    <font>
      <sz val="8"/>
      <name val="Arial"/>
      <family val="2"/>
    </font>
    <font>
      <sz val="10"/>
      <name val="Arial Cyr"/>
    </font>
    <font>
      <sz val="10"/>
      <color indexed="8"/>
      <name val="Arial"/>
      <family val="2"/>
      <charset val="204"/>
    </font>
    <font>
      <sz val="10"/>
      <name val="Helv"/>
    </font>
    <font>
      <sz val="10"/>
      <name val="Arial Cyr"/>
      <family val="2"/>
      <charset val="204"/>
    </font>
    <font>
      <sz val="8"/>
      <name val="Helvetica-Narrow"/>
    </font>
    <font>
      <sz val="6"/>
      <color indexed="18"/>
      <name val="Times New Roman Cyr"/>
      <charset val="204"/>
    </font>
    <font>
      <sz val="11"/>
      <color indexed="8"/>
      <name val="Calibri"/>
      <family val="2"/>
    </font>
    <font>
      <sz val="8"/>
      <color indexed="8"/>
      <name val="Calibri"/>
      <family val="2"/>
      <charset val="204"/>
    </font>
    <font>
      <sz val="11"/>
      <color theme="1"/>
      <name val="Calibri"/>
      <family val="2"/>
      <charset val="204"/>
    </font>
    <font>
      <u/>
      <sz val="10"/>
      <color theme="10"/>
      <name val="Arial"/>
      <family val="2"/>
      <charset val="204"/>
    </font>
    <font>
      <sz val="10"/>
      <color theme="1"/>
      <name val="Calibri"/>
      <family val="2"/>
      <charset val="204"/>
      <scheme val="minor"/>
    </font>
    <font>
      <sz val="12"/>
      <color theme="1"/>
      <name val="Times New Roman"/>
      <family val="2"/>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sz val="8"/>
      <color theme="1"/>
      <name val="Calibri"/>
      <family val="2"/>
      <charset val="204"/>
      <scheme val="minor"/>
    </font>
    <font>
      <i/>
      <sz val="8"/>
      <color theme="1"/>
      <name val="Times New Roman"/>
      <family val="1"/>
      <charset val="204"/>
    </font>
    <font>
      <b/>
      <i/>
      <sz val="10"/>
      <color theme="1"/>
      <name val="Times New Roman"/>
      <family val="1"/>
      <charset val="204"/>
    </font>
    <font>
      <b/>
      <i/>
      <sz val="10"/>
      <name val="Times New Roman"/>
      <family val="1"/>
      <charset val="204"/>
    </font>
    <font>
      <b/>
      <sz val="8"/>
      <color theme="1"/>
      <name val="Times New Roman"/>
      <family val="1"/>
      <charset val="204"/>
    </font>
    <font>
      <i/>
      <sz val="11"/>
      <name val="Times New Roman"/>
      <family val="1"/>
      <charset val="204"/>
    </font>
    <font>
      <i/>
      <sz val="12"/>
      <name val="Times New Roman"/>
      <family val="1"/>
      <charset val="204"/>
    </font>
    <font>
      <sz val="12"/>
      <name val="Times New Roman"/>
      <family val="1"/>
      <charset val="204"/>
    </font>
    <font>
      <b/>
      <i/>
      <sz val="12"/>
      <name val="Times New Roman"/>
      <family val="1"/>
      <charset val="204"/>
    </font>
    <font>
      <b/>
      <sz val="10.5"/>
      <name val="Times New Roman"/>
      <family val="1"/>
      <charset val="204"/>
    </font>
    <font>
      <b/>
      <sz val="10.5"/>
      <color theme="1"/>
      <name val="Times New Roman"/>
      <family val="1"/>
      <charset val="204"/>
    </font>
    <font>
      <sz val="10.5"/>
      <color theme="1"/>
      <name val="Times New Roman"/>
      <family val="1"/>
      <charset val="204"/>
    </font>
    <font>
      <sz val="10.5"/>
      <name val="Times New Roman"/>
      <family val="1"/>
      <charset val="204"/>
    </font>
    <font>
      <i/>
      <sz val="10.5"/>
      <color theme="1"/>
      <name val="Times New Roman"/>
      <family val="1"/>
      <charset val="204"/>
    </font>
    <font>
      <i/>
      <sz val="10.5"/>
      <name val="Times New Roman"/>
      <family val="1"/>
      <charset val="204"/>
    </font>
    <font>
      <b/>
      <i/>
      <sz val="10.5"/>
      <color theme="1"/>
      <name val="Times New Roman"/>
      <family val="1"/>
      <charset val="204"/>
    </font>
    <font>
      <b/>
      <i/>
      <sz val="10.5"/>
      <name val="Times New Roman"/>
      <family val="1"/>
      <charset val="204"/>
    </font>
    <font>
      <i/>
      <sz val="8"/>
      <name val="Times New Roman"/>
      <family val="1"/>
      <charset val="204"/>
    </font>
  </fonts>
  <fills count="31">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11"/>
        <bgColor indexed="11"/>
      </patternFill>
    </fill>
    <fill>
      <patternFill patternType="solid">
        <fgColor indexed="22"/>
      </patternFill>
    </fill>
    <fill>
      <patternFill patternType="solid">
        <fgColor indexed="55"/>
      </patternFill>
    </fill>
    <fill>
      <patternFill patternType="solid">
        <fgColor indexed="26"/>
        <bgColor indexed="26"/>
      </patternFill>
    </fill>
    <fill>
      <patternFill patternType="solid">
        <fgColor indexed="33"/>
        <bgColor indexed="33"/>
      </patternFill>
    </fill>
    <fill>
      <patternFill patternType="solid">
        <fgColor indexed="22"/>
        <bgColor indexed="64"/>
      </patternFill>
    </fill>
    <fill>
      <patternFill patternType="solid">
        <fgColor indexed="56"/>
      </patternFill>
    </fill>
    <fill>
      <patternFill patternType="solid">
        <fgColor indexed="5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667">
    <xf numFmtId="0" fontId="0" fillId="0" borderId="0"/>
    <xf numFmtId="0" fontId="3" fillId="0" borderId="0"/>
    <xf numFmtId="0" fontId="5" fillId="0" borderId="0"/>
    <xf numFmtId="0" fontId="4" fillId="0" borderId="0"/>
    <xf numFmtId="0" fontId="3" fillId="0" borderId="0"/>
    <xf numFmtId="0" fontId="4" fillId="0" borderId="0"/>
    <xf numFmtId="168" fontId="6" fillId="0" borderId="0" applyFont="0" applyFill="0" applyBorder="0" applyAlignment="0" applyProtection="0"/>
    <xf numFmtId="168" fontId="5" fillId="0" borderId="0" applyFont="0" applyFill="0" applyBorder="0" applyAlignment="0" applyProtection="0"/>
    <xf numFmtId="43" fontId="4" fillId="0" borderId="0" applyFont="0" applyFill="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9"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18" fillId="15" borderId="0" applyNumberFormat="0" applyBorder="0" applyAlignment="0" applyProtection="0"/>
    <xf numFmtId="0" fontId="18" fillId="10"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7"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9"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4"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0"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9" borderId="0" applyNumberFormat="0" applyBorder="0" applyAlignment="0" applyProtection="0"/>
    <xf numFmtId="0" fontId="29" fillId="4" borderId="0" applyNumberFormat="0" applyBorder="0" applyAlignment="0" applyProtection="0"/>
    <xf numFmtId="0" fontId="34" fillId="23" borderId="0"/>
    <xf numFmtId="0" fontId="35" fillId="23" borderId="0"/>
    <xf numFmtId="0" fontId="21" fillId="24" borderId="6" applyNumberFormat="0" applyAlignment="0" applyProtection="0"/>
    <xf numFmtId="1" fontId="36" fillId="0" borderId="0">
      <alignment horizontal="center" vertical="top" wrapText="1"/>
    </xf>
    <xf numFmtId="172" fontId="36" fillId="0" borderId="7">
      <alignment horizontal="center" vertical="top" wrapText="1"/>
    </xf>
    <xf numFmtId="173" fontId="36" fillId="0" borderId="7">
      <alignment horizontal="center" vertical="top" wrapText="1"/>
    </xf>
    <xf numFmtId="173" fontId="36" fillId="0" borderId="7">
      <alignment horizontal="center" vertical="top" wrapText="1"/>
    </xf>
    <xf numFmtId="173" fontId="36" fillId="0" borderId="7">
      <alignment horizontal="center" vertical="top" wrapText="1"/>
    </xf>
    <xf numFmtId="0" fontId="26" fillId="25" borderId="8" applyNumberFormat="0" applyAlignment="0" applyProtection="0"/>
    <xf numFmtId="1" fontId="36" fillId="0" borderId="0">
      <alignment horizontal="center" vertical="top" wrapText="1"/>
    </xf>
    <xf numFmtId="172" fontId="36" fillId="0" borderId="0">
      <alignment horizontal="center" vertical="top" wrapText="1"/>
    </xf>
    <xf numFmtId="173" fontId="36" fillId="0" borderId="0">
      <alignment horizontal="center" vertical="top" wrapText="1"/>
    </xf>
    <xf numFmtId="173" fontId="36" fillId="0" borderId="0">
      <alignment horizontal="center" vertical="top" wrapText="1"/>
    </xf>
    <xf numFmtId="173" fontId="36" fillId="0" borderId="0">
      <alignment horizontal="center" vertical="top" wrapText="1"/>
    </xf>
    <xf numFmtId="0" fontId="36" fillId="0" borderId="0">
      <alignment horizontal="left" vertical="top" wrapText="1"/>
    </xf>
    <xf numFmtId="174" fontId="9" fillId="0" borderId="0" applyFont="0" applyFill="0" applyBorder="0" applyAlignment="0" applyProtection="0"/>
    <xf numFmtId="175" fontId="9" fillId="0" borderId="0" applyFont="0" applyFill="0" applyBorder="0" applyAlignment="0" applyProtection="0"/>
    <xf numFmtId="176" fontId="9" fillId="0" borderId="0" applyFont="0" applyFill="0" applyBorder="0" applyAlignment="0" applyProtection="0"/>
    <xf numFmtId="170" fontId="3" fillId="0" borderId="0" applyFont="0" applyFill="0" applyBorder="0" applyAlignment="0" applyProtection="0"/>
    <xf numFmtId="0" fontId="34" fillId="26" borderId="0"/>
    <xf numFmtId="0" fontId="37" fillId="26" borderId="0"/>
    <xf numFmtId="0" fontId="35" fillId="27" borderId="0"/>
    <xf numFmtId="0" fontId="30" fillId="0" borderId="0" applyNumberFormat="0" applyFill="0" applyBorder="0" applyAlignment="0" applyProtection="0"/>
    <xf numFmtId="0" fontId="33" fillId="5" borderId="0" applyNumberFormat="0" applyBorder="0" applyAlignment="0" applyProtection="0"/>
    <xf numFmtId="0" fontId="22" fillId="0" borderId="9" applyNumberFormat="0" applyFill="0" applyAlignment="0" applyProtection="0"/>
    <xf numFmtId="0" fontId="23" fillId="0" borderId="10" applyNumberFormat="0" applyFill="0" applyAlignment="0" applyProtection="0"/>
    <xf numFmtId="0" fontId="24" fillId="0" borderId="11" applyNumberFormat="0" applyFill="0" applyAlignment="0" applyProtection="0"/>
    <xf numFmtId="0" fontId="24" fillId="0" borderId="0" applyNumberFormat="0" applyFill="0" applyBorder="0" applyAlignment="0" applyProtection="0"/>
    <xf numFmtId="0" fontId="36" fillId="0" borderId="7">
      <alignment horizontal="left" vertical="top"/>
    </xf>
    <xf numFmtId="0" fontId="36" fillId="0" borderId="12">
      <alignment horizontal="center" vertical="top" wrapText="1"/>
    </xf>
    <xf numFmtId="0" fontId="36" fillId="0" borderId="0">
      <alignment horizontal="left" vertical="top"/>
    </xf>
    <xf numFmtId="0" fontId="36" fillId="0" borderId="1">
      <alignment horizontal="left" vertical="top"/>
    </xf>
    <xf numFmtId="0" fontId="38" fillId="0" borderId="0" applyNumberFormat="0" applyFill="0" applyBorder="0" applyAlignment="0" applyProtection="0">
      <alignment vertical="top"/>
      <protection locked="0"/>
    </xf>
    <xf numFmtId="0" fontId="19" fillId="8" borderId="6" applyNumberFormat="0" applyAlignment="0" applyProtection="0"/>
    <xf numFmtId="0" fontId="31" fillId="0" borderId="13" applyNumberFormat="0" applyFill="0" applyAlignment="0" applyProtection="0"/>
    <xf numFmtId="0" fontId="39" fillId="28" borderId="7">
      <alignment horizontal="left" vertical="top" wrapText="1"/>
    </xf>
    <xf numFmtId="0" fontId="39" fillId="28" borderId="7">
      <alignment horizontal="left" vertical="top" wrapText="1"/>
    </xf>
    <xf numFmtId="0" fontId="40" fillId="0" borderId="7">
      <alignment horizontal="left" vertical="top" wrapText="1"/>
    </xf>
    <xf numFmtId="0" fontId="36" fillId="0" borderId="7">
      <alignment horizontal="left" vertical="top" wrapText="1"/>
    </xf>
    <xf numFmtId="0" fontId="41" fillId="0" borderId="7">
      <alignment horizontal="left" vertical="top" wrapText="1"/>
    </xf>
    <xf numFmtId="0" fontId="28" fillId="14" borderId="0" applyNumberFormat="0" applyBorder="0" applyAlignment="0" applyProtection="0"/>
    <xf numFmtId="0" fontId="42" fillId="0" borderId="0"/>
    <xf numFmtId="0" fontId="61" fillId="0" borderId="0"/>
    <xf numFmtId="0" fontId="14" fillId="0" borderId="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6" fillId="11" borderId="14" applyNumberFormat="0" applyFont="0" applyAlignment="0" applyProtection="0"/>
    <xf numFmtId="0" fontId="20" fillId="24" borderId="15" applyNumberFormat="0" applyAlignment="0" applyProtection="0"/>
    <xf numFmtId="0" fontId="15" fillId="0" borderId="0">
      <alignment horizontal="left" vertical="top"/>
    </xf>
    <xf numFmtId="0" fontId="27" fillId="0" borderId="0" applyNumberFormat="0" applyFill="0" applyBorder="0" applyAlignment="0" applyProtection="0"/>
    <xf numFmtId="0" fontId="43" fillId="0" borderId="0">
      <alignment horizontal="center" vertical="top"/>
    </xf>
    <xf numFmtId="0" fontId="36" fillId="0" borderId="16">
      <alignment horizontal="center" textRotation="90" wrapText="1"/>
    </xf>
    <xf numFmtId="0" fontId="36" fillId="0" borderId="16">
      <alignment horizontal="center" vertical="center" wrapText="1"/>
    </xf>
    <xf numFmtId="0" fontId="25" fillId="0" borderId="17" applyNumberFormat="0" applyFill="0" applyAlignment="0" applyProtection="0"/>
    <xf numFmtId="0" fontId="32" fillId="0" borderId="0" applyNumberFormat="0" applyFill="0" applyBorder="0" applyAlignment="0" applyProtection="0"/>
    <xf numFmtId="1" fontId="44" fillId="0" borderId="0">
      <alignment horizontal="center" vertical="top" wrapText="1"/>
    </xf>
    <xf numFmtId="172" fontId="44" fillId="0" borderId="7">
      <alignment horizontal="center" vertical="top" wrapText="1"/>
    </xf>
    <xf numFmtId="173" fontId="44" fillId="0" borderId="7">
      <alignment horizontal="center" vertical="top" wrapText="1"/>
    </xf>
    <xf numFmtId="173" fontId="44" fillId="0" borderId="7">
      <alignment horizontal="center" vertical="top" wrapText="1"/>
    </xf>
    <xf numFmtId="173" fontId="44" fillId="0" borderId="7">
      <alignment horizontal="center" vertical="top" wrapText="1"/>
    </xf>
    <xf numFmtId="0" fontId="18" fillId="20" borderId="0" applyNumberFormat="0" applyBorder="0" applyAlignment="0" applyProtection="0"/>
    <xf numFmtId="0" fontId="18" fillId="20" borderId="0" applyNumberFormat="0" applyBorder="0" applyAlignment="0" applyProtection="0"/>
    <xf numFmtId="0" fontId="18" fillId="29"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30" borderId="0" applyNumberFormat="0" applyBorder="0" applyAlignment="0" applyProtection="0"/>
    <xf numFmtId="0" fontId="18" fillId="17"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1" borderId="0" applyNumberFormat="0" applyBorder="0" applyAlignment="0" applyProtection="0"/>
    <xf numFmtId="0" fontId="19" fillId="8" borderId="6" applyNumberFormat="0" applyAlignment="0" applyProtection="0"/>
    <xf numFmtId="0" fontId="19" fillId="8" borderId="6" applyNumberFormat="0" applyAlignment="0" applyProtection="0"/>
    <xf numFmtId="0" fontId="19" fillId="8" borderId="6" applyNumberFormat="0" applyAlignment="0" applyProtection="0"/>
    <xf numFmtId="0" fontId="19" fillId="8" borderId="6" applyNumberFormat="0" applyAlignment="0" applyProtection="0"/>
    <xf numFmtId="0" fontId="20" fillId="24" borderId="15" applyNumberFormat="0" applyAlignment="0" applyProtection="0"/>
    <xf numFmtId="0" fontId="20" fillId="24" borderId="15" applyNumberFormat="0" applyAlignment="0" applyProtection="0"/>
    <xf numFmtId="0" fontId="20" fillId="24" borderId="15" applyNumberFormat="0" applyAlignment="0" applyProtection="0"/>
    <xf numFmtId="0" fontId="20" fillId="24" borderId="15" applyNumberFormat="0" applyAlignment="0" applyProtection="0"/>
    <xf numFmtId="0" fontId="21" fillId="24" borderId="6" applyNumberFormat="0" applyAlignment="0" applyProtection="0"/>
    <xf numFmtId="0" fontId="21" fillId="24" borderId="6" applyNumberFormat="0" applyAlignment="0" applyProtection="0"/>
    <xf numFmtId="0" fontId="21" fillId="24" borderId="6" applyNumberFormat="0" applyAlignment="0" applyProtection="0"/>
    <xf numFmtId="0" fontId="21" fillId="24" borderId="6" applyNumberFormat="0" applyAlignment="0" applyProtection="0"/>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62" fillId="0" borderId="0" applyNumberFormat="0" applyFill="0" applyBorder="0" applyAlignment="0" applyProtection="0"/>
    <xf numFmtId="171" fontId="3" fillId="0" borderId="0" applyFont="0" applyFill="0" applyBorder="0" applyAlignment="0" applyProtection="0"/>
    <xf numFmtId="170" fontId="14" fillId="0" borderId="0" applyFont="0" applyFill="0" applyBorder="0" applyAlignment="0" applyProtection="0"/>
    <xf numFmtId="170" fontId="9"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0" fontId="22" fillId="0" borderId="9" applyNumberFormat="0" applyFill="0" applyAlignment="0" applyProtection="0"/>
    <xf numFmtId="0" fontId="22" fillId="0" borderId="9" applyNumberFormat="0" applyFill="0" applyAlignment="0" applyProtection="0"/>
    <xf numFmtId="0" fontId="46" fillId="0" borderId="18"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47" fillId="0" borderId="19" applyNumberFormat="0" applyFill="0" applyAlignment="0" applyProtection="0"/>
    <xf numFmtId="0" fontId="24" fillId="0" borderId="11" applyNumberFormat="0" applyFill="0" applyAlignment="0" applyProtection="0"/>
    <xf numFmtId="0" fontId="24" fillId="0" borderId="11" applyNumberFormat="0" applyFill="0" applyAlignment="0" applyProtection="0"/>
    <xf numFmtId="0" fontId="48" fillId="0" borderId="20"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5" fillId="0" borderId="17" applyNumberFormat="0" applyFill="0" applyAlignment="0" applyProtection="0"/>
    <xf numFmtId="0" fontId="25" fillId="0" borderId="17" applyNumberFormat="0" applyFill="0" applyAlignment="0" applyProtection="0"/>
    <xf numFmtId="0" fontId="25" fillId="0" borderId="17" applyNumberFormat="0" applyFill="0" applyAlignment="0" applyProtection="0"/>
    <xf numFmtId="0" fontId="25" fillId="0" borderId="17" applyNumberFormat="0" applyFill="0" applyAlignment="0" applyProtection="0"/>
    <xf numFmtId="0" fontId="3" fillId="0" borderId="0"/>
    <xf numFmtId="0" fontId="14" fillId="0" borderId="0"/>
    <xf numFmtId="0" fontId="26" fillId="25" borderId="8"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49" fillId="0" borderId="0" applyNumberFormat="0" applyFill="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0" fillId="14" borderId="0" applyNumberFormat="0" applyBorder="0" applyAlignment="0" applyProtection="0"/>
    <xf numFmtId="0" fontId="3"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5"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51" fillId="0" borderId="0">
      <alignment horizontal="left"/>
    </xf>
    <xf numFmtId="0" fontId="51" fillId="0" borderId="0">
      <alignment horizontal="left"/>
    </xf>
    <xf numFmtId="0" fontId="51" fillId="0" borderId="0">
      <alignment horizontal="left"/>
    </xf>
    <xf numFmtId="0" fontId="51" fillId="0" borderId="0">
      <alignment horizontal="left"/>
    </xf>
    <xf numFmtId="0" fontId="51" fillId="0" borderId="0">
      <alignment horizontal="left"/>
    </xf>
    <xf numFmtId="0" fontId="51" fillId="0" borderId="0">
      <alignment horizontal="left"/>
    </xf>
    <xf numFmtId="0" fontId="51" fillId="0" borderId="0">
      <alignment horizontal="left"/>
    </xf>
    <xf numFmtId="0" fontId="51" fillId="0" borderId="0">
      <alignment horizontal="left"/>
    </xf>
    <xf numFmtId="0" fontId="14" fillId="0" borderId="0"/>
    <xf numFmtId="0" fontId="14" fillId="0" borderId="0"/>
    <xf numFmtId="0" fontId="3" fillId="0" borderId="0"/>
    <xf numFmtId="0" fontId="14" fillId="0" borderId="0"/>
    <xf numFmtId="0" fontId="14" fillId="0" borderId="0"/>
    <xf numFmtId="0" fontId="14" fillId="0" borderId="0"/>
    <xf numFmtId="0" fontId="3" fillId="0" borderId="0"/>
    <xf numFmtId="0" fontId="1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1" fillId="0" borderId="0">
      <alignment horizontal="left"/>
    </xf>
    <xf numFmtId="0" fontId="51" fillId="0" borderId="0">
      <alignment horizontal="left"/>
    </xf>
    <xf numFmtId="0" fontId="51" fillId="0" borderId="0">
      <alignment horizontal="left"/>
    </xf>
    <xf numFmtId="0" fontId="51" fillId="0" borderId="0">
      <alignment horizontal="left"/>
    </xf>
    <xf numFmtId="0" fontId="51" fillId="0" borderId="0">
      <alignment horizontal="left"/>
    </xf>
    <xf numFmtId="0" fontId="51" fillId="0" borderId="0">
      <alignment horizontal="left"/>
    </xf>
    <xf numFmtId="0" fontId="51" fillId="0" borderId="0">
      <alignment horizontal="left"/>
    </xf>
    <xf numFmtId="0" fontId="51" fillId="0" borderId="0">
      <alignment horizontal="left"/>
    </xf>
    <xf numFmtId="0" fontId="51" fillId="0" borderId="0">
      <alignment horizontal="left"/>
    </xf>
    <xf numFmtId="0" fontId="51" fillId="0" borderId="0">
      <alignment horizontal="left"/>
    </xf>
    <xf numFmtId="0" fontId="3" fillId="0" borderId="0"/>
    <xf numFmtId="0" fontId="52" fillId="0" borderId="0"/>
    <xf numFmtId="0" fontId="3" fillId="0" borderId="0"/>
    <xf numFmtId="0" fontId="14" fillId="0" borderId="0"/>
    <xf numFmtId="0" fontId="51" fillId="0" borderId="0">
      <alignment horizontal="left"/>
    </xf>
    <xf numFmtId="0" fontId="51" fillId="0" borderId="0">
      <alignment horizontal="left"/>
    </xf>
    <xf numFmtId="0" fontId="51" fillId="0" borderId="0">
      <alignment horizontal="left"/>
    </xf>
    <xf numFmtId="0" fontId="51" fillId="0" borderId="0">
      <alignment horizontal="left"/>
    </xf>
    <xf numFmtId="0" fontId="51" fillId="0" borderId="0">
      <alignment horizontal="left"/>
    </xf>
    <xf numFmtId="0" fontId="5" fillId="0" borderId="0"/>
    <xf numFmtId="0" fontId="4" fillId="0" borderId="0"/>
    <xf numFmtId="0" fontId="4" fillId="0" borderId="0"/>
    <xf numFmtId="0" fontId="4" fillId="0" borderId="0"/>
    <xf numFmtId="0" fontId="4" fillId="0" borderId="0"/>
    <xf numFmtId="0" fontId="4" fillId="0" borderId="0"/>
    <xf numFmtId="0" fontId="52"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1"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6" fillId="0" borderId="0"/>
    <xf numFmtId="0" fontId="4" fillId="0" borderId="0"/>
    <xf numFmtId="0" fontId="4" fillId="0" borderId="0"/>
    <xf numFmtId="0" fontId="4" fillId="0" borderId="0"/>
    <xf numFmtId="0" fontId="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14" fillId="0" borderId="0"/>
    <xf numFmtId="0" fontId="5"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3" fillId="0" borderId="0"/>
    <xf numFmtId="0" fontId="4" fillId="0" borderId="0"/>
    <xf numFmtId="0" fontId="4" fillId="0" borderId="0"/>
    <xf numFmtId="0" fontId="4" fillId="0" borderId="0"/>
    <xf numFmtId="0" fontId="14" fillId="0" borderId="0"/>
    <xf numFmtId="0" fontId="6" fillId="0" borderId="0"/>
    <xf numFmtId="0" fontId="6" fillId="0" borderId="0"/>
    <xf numFmtId="0" fontId="14" fillId="0" borderId="0"/>
    <xf numFmtId="0" fontId="5" fillId="0" borderId="0"/>
    <xf numFmtId="0" fontId="14" fillId="0" borderId="0"/>
    <xf numFmtId="0" fontId="5" fillId="0" borderId="0"/>
    <xf numFmtId="0" fontId="4" fillId="0" borderId="0"/>
    <xf numFmtId="0" fontId="4" fillId="0" borderId="0"/>
    <xf numFmtId="0" fontId="4" fillId="0" borderId="0"/>
    <xf numFmtId="0" fontId="4" fillId="0" borderId="0"/>
    <xf numFmtId="0" fontId="3"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6"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14"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5"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9" fillId="0" borderId="0"/>
    <xf numFmtId="0" fontId="3"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51" fillId="0" borderId="0"/>
    <xf numFmtId="0" fontId="51" fillId="0" borderId="0"/>
    <xf numFmtId="0" fontId="14" fillId="0" borderId="0"/>
    <xf numFmtId="0" fontId="5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1" fillId="0" borderId="0"/>
    <xf numFmtId="0" fontId="4" fillId="0" borderId="0"/>
    <xf numFmtId="0" fontId="4" fillId="0" borderId="0"/>
    <xf numFmtId="0" fontId="4" fillId="0" borderId="0"/>
    <xf numFmtId="0" fontId="14"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51" fillId="0" borderId="0"/>
    <xf numFmtId="0" fontId="4" fillId="0" borderId="0"/>
    <xf numFmtId="0" fontId="4" fillId="0" borderId="0"/>
    <xf numFmtId="0" fontId="4" fillId="0" borderId="0"/>
    <xf numFmtId="0" fontId="4" fillId="0" borderId="0"/>
    <xf numFmtId="0" fontId="5" fillId="0" borderId="0"/>
    <xf numFmtId="0" fontId="14" fillId="0" borderId="0"/>
    <xf numFmtId="0" fontId="1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14" fillId="0" borderId="0"/>
    <xf numFmtId="0" fontId="4" fillId="0" borderId="0"/>
    <xf numFmtId="0" fontId="4" fillId="0" borderId="0"/>
    <xf numFmtId="0" fontId="4" fillId="0" borderId="0"/>
    <xf numFmtId="0" fontId="64" fillId="0" borderId="0"/>
    <xf numFmtId="0" fontId="1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51"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4" borderId="0" applyNumberFormat="0" applyBorder="0" applyAlignment="0" applyProtection="0"/>
    <xf numFmtId="0" fontId="29" fillId="4" borderId="0" applyNumberFormat="0" applyBorder="0" applyAlignment="0" applyProtection="0"/>
    <xf numFmtId="0" fontId="29" fillId="6" borderId="0" applyNumberFormat="0" applyBorder="0" applyAlignment="0" applyProtection="0"/>
    <xf numFmtId="0" fontId="30" fillId="0" borderId="0" applyNumberFormat="0" applyFill="0" applyBorder="0" applyAlignment="0" applyProtection="0"/>
    <xf numFmtId="0" fontId="6" fillId="11" borderId="14" applyNumberFormat="0" applyFont="0" applyAlignment="0" applyProtection="0"/>
    <xf numFmtId="0" fontId="6" fillId="11" borderId="14" applyNumberFormat="0" applyFont="0" applyAlignment="0" applyProtection="0"/>
    <xf numFmtId="0" fontId="53" fillId="11" borderId="14" applyNumberFormat="0" applyFont="0" applyAlignment="0" applyProtection="0"/>
    <xf numFmtId="0" fontId="14" fillId="11" borderId="14" applyNumberFormat="0" applyFont="0" applyAlignment="0" applyProtection="0"/>
    <xf numFmtId="9" fontId="5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9" fillId="0" borderId="0" applyFont="0" applyFill="0" applyBorder="0" applyAlignment="0" applyProtection="0"/>
    <xf numFmtId="0" fontId="31" fillId="0" borderId="13" applyNumberFormat="0" applyFill="0" applyAlignment="0" applyProtection="0"/>
    <xf numFmtId="0" fontId="31" fillId="0" borderId="13" applyNumberFormat="0" applyFill="0" applyAlignment="0" applyProtection="0"/>
    <xf numFmtId="0" fontId="32" fillId="0" borderId="21" applyNumberFormat="0" applyFill="0" applyAlignment="0" applyProtection="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5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2" fillId="0" borderId="0" applyNumberFormat="0" applyFill="0" applyBorder="0" applyAlignment="0" applyProtection="0"/>
    <xf numFmtId="0" fontId="17" fillId="0" borderId="0" applyFont="0" applyFill="0" applyBorder="0" applyAlignment="0" applyProtection="0"/>
    <xf numFmtId="177" fontId="57"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9" fontId="6" fillId="0" borderId="0" applyFont="0" applyFill="0" applyBorder="0" applyAlignment="0" applyProtection="0"/>
    <xf numFmtId="168" fontId="59"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59" fillId="0" borderId="0" applyFont="0" applyFill="0" applyBorder="0" applyAlignment="0" applyProtection="0"/>
    <xf numFmtId="168" fontId="16"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14"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1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6" fillId="0" borderId="0" applyFont="0" applyFill="0" applyBorder="0" applyAlignment="0" applyProtection="0"/>
    <xf numFmtId="168" fontId="59" fillId="0" borderId="0" applyFont="0" applyFill="0" applyBorder="0" applyAlignment="0" applyProtection="0"/>
    <xf numFmtId="168" fontId="59" fillId="0" borderId="0" applyFont="0" applyFill="0" applyBorder="0" applyAlignment="0" applyProtection="0"/>
    <xf numFmtId="168" fontId="6" fillId="0" borderId="0" applyFont="0" applyFill="0" applyBorder="0" applyAlignment="0" applyProtection="0"/>
    <xf numFmtId="168" fontId="16" fillId="0" borderId="0" applyFont="0" applyFill="0" applyBorder="0" applyAlignment="0" applyProtection="0"/>
    <xf numFmtId="168" fontId="59" fillId="0" borderId="0" applyFont="0" applyFill="0" applyBorder="0" applyAlignment="0" applyProtection="0"/>
    <xf numFmtId="168" fontId="59"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0"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78" fontId="59" fillId="0" borderId="0" applyFont="0" applyFill="0" applyBorder="0" applyAlignment="0" applyProtection="0"/>
    <xf numFmtId="178" fontId="5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 fillId="0" borderId="0" applyFont="0" applyFill="0" applyBorder="0" applyAlignment="0" applyProtection="0"/>
    <xf numFmtId="43" fontId="60"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14"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3"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59" fillId="0" borderId="0" applyFont="0" applyFill="0" applyBorder="0" applyAlignment="0" applyProtection="0"/>
    <xf numFmtId="168" fontId="59"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58" fillId="0" borderId="0" applyFont="0" applyFill="0" applyBorder="0" applyAlignment="0" applyProtection="0"/>
    <xf numFmtId="175" fontId="59" fillId="0" borderId="0" applyFont="0" applyFill="0" applyBorder="0" applyAlignment="0" applyProtection="0"/>
    <xf numFmtId="175" fontId="59"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75" fontId="59"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75" fontId="59" fillId="0" borderId="0" applyFont="0" applyFill="0" applyBorder="0" applyAlignment="0" applyProtection="0"/>
    <xf numFmtId="168" fontId="6" fillId="0" borderId="0" applyFont="0" applyFill="0" applyBorder="0" applyAlignment="0" applyProtection="0"/>
    <xf numFmtId="168"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5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59" fillId="0" borderId="0" applyFont="0" applyFill="0" applyBorder="0" applyAlignment="0" applyProtection="0"/>
    <xf numFmtId="178" fontId="6" fillId="0" borderId="0" applyFont="0" applyFill="0" applyBorder="0" applyAlignment="0" applyProtection="0"/>
    <xf numFmtId="168" fontId="14" fillId="0" borderId="0" applyFont="0" applyFill="0" applyBorder="0" applyAlignment="0" applyProtection="0"/>
    <xf numFmtId="169" fontId="6" fillId="0" borderId="0" applyFont="0" applyFill="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7" borderId="0" applyNumberFormat="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5"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68" fillId="0" borderId="0" applyFont="0" applyFill="0" applyBorder="0" applyAlignment="0" applyProtection="0"/>
    <xf numFmtId="178" fontId="5" fillId="0" borderId="0" applyFont="0" applyFill="0" applyBorder="0" applyAlignment="0" applyProtection="0"/>
    <xf numFmtId="43" fontId="68" fillId="0" borderId="0" applyFont="0" applyFill="0" applyBorder="0" applyAlignment="0" applyProtection="0"/>
    <xf numFmtId="168" fontId="4" fillId="0" borderId="0" applyFont="0" applyFill="0" applyBorder="0" applyAlignment="0" applyProtection="0"/>
    <xf numFmtId="17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5" fillId="0" borderId="0" applyFont="0" applyFill="0" applyBorder="0" applyAlignment="0" applyProtection="0"/>
    <xf numFmtId="175" fontId="5"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345">
    <xf numFmtId="0" fontId="0" fillId="0" borderId="0" xfId="0"/>
    <xf numFmtId="0" fontId="2" fillId="0" borderId="2" xfId="0" applyFont="1" applyFill="1" applyBorder="1" applyAlignment="1">
      <alignment horizontal="left" vertical="center" wrapText="1"/>
    </xf>
    <xf numFmtId="3" fontId="8" fillId="0" borderId="2" xfId="0" applyNumberFormat="1"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3" fontId="2" fillId="0" borderId="2" xfId="0" applyNumberFormat="1" applyFont="1" applyFill="1" applyBorder="1" applyAlignment="1">
      <alignment horizontal="center" vertical="center" wrapText="1"/>
    </xf>
    <xf numFmtId="3" fontId="8" fillId="0" borderId="2" xfId="0" applyNumberFormat="1" applyFont="1" applyBorder="1" applyAlignment="1">
      <alignment horizontal="center" vertical="center" wrapText="1"/>
    </xf>
    <xf numFmtId="3" fontId="9" fillId="0"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8" fillId="0" borderId="2" xfId="0" applyFont="1" applyBorder="1" applyAlignment="1">
      <alignment horizontal="center" vertical="center"/>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1" fontId="7" fillId="0" borderId="2" xfId="0" applyNumberFormat="1" applyFont="1" applyBorder="1" applyAlignment="1">
      <alignment horizontal="center" vertical="center"/>
    </xf>
    <xf numFmtId="49" fontId="9" fillId="0" borderId="2" xfId="0" applyNumberFormat="1"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166" fontId="8" fillId="0" borderId="2" xfId="0" applyNumberFormat="1" applyFont="1" applyBorder="1" applyAlignment="1">
      <alignment horizontal="center" vertical="center" wrapText="1"/>
    </xf>
    <xf numFmtId="167" fontId="8" fillId="0" borderId="2" xfId="0" applyNumberFormat="1" applyFont="1" applyBorder="1" applyAlignment="1">
      <alignment horizontal="center" vertical="center" wrapText="1"/>
    </xf>
    <xf numFmtId="2" fontId="7" fillId="0" borderId="2" xfId="0" applyNumberFormat="1" applyFont="1" applyBorder="1" applyAlignment="1">
      <alignment horizontal="center" vertical="center"/>
    </xf>
    <xf numFmtId="164" fontId="7" fillId="2" borderId="2" xfId="0" applyNumberFormat="1" applyFont="1" applyFill="1" applyBorder="1" applyAlignment="1">
      <alignment horizontal="center" vertical="center"/>
    </xf>
    <xf numFmtId="165" fontId="7" fillId="0" borderId="2" xfId="0" applyNumberFormat="1" applyFont="1" applyBorder="1" applyAlignment="1">
      <alignment horizontal="center" vertical="center"/>
    </xf>
    <xf numFmtId="164" fontId="7" fillId="0" borderId="2" xfId="0" applyNumberFormat="1" applyFont="1" applyBorder="1" applyAlignment="1">
      <alignment horizontal="center" vertical="center"/>
    </xf>
    <xf numFmtId="3" fontId="2" fillId="0" borderId="2" xfId="1" applyNumberFormat="1" applyFont="1" applyFill="1" applyBorder="1" applyAlignment="1">
      <alignment horizontal="center" vertical="center"/>
    </xf>
    <xf numFmtId="3" fontId="9" fillId="0" borderId="2" xfId="3"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12" fillId="0" borderId="0" xfId="0" applyFont="1" applyAlignment="1">
      <alignment horizontal="center" vertical="center" wrapText="1"/>
    </xf>
    <xf numFmtId="0" fontId="2" fillId="0" borderId="2" xfId="0" applyFont="1" applyFill="1" applyBorder="1" applyAlignment="1">
      <alignment horizontal="center" vertical="center" wrapText="1"/>
    </xf>
    <xf numFmtId="3" fontId="7" fillId="0" borderId="0" xfId="0" applyNumberFormat="1" applyFont="1" applyAlignment="1">
      <alignment horizontal="center" vertical="center"/>
    </xf>
    <xf numFmtId="0" fontId="8" fillId="0" borderId="0" xfId="0" applyFont="1" applyBorder="1" applyAlignment="1">
      <alignment vertical="center" wrapText="1"/>
    </xf>
    <xf numFmtId="0" fontId="7" fillId="0" borderId="0" xfId="0" applyFont="1" applyBorder="1" applyAlignment="1">
      <alignment vertical="center" wrapText="1"/>
    </xf>
    <xf numFmtId="49" fontId="9" fillId="2" borderId="2"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0" fontId="9" fillId="2" borderId="2" xfId="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0" fontId="2" fillId="2"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3" fontId="9" fillId="2" borderId="2" xfId="2" applyNumberFormat="1" applyFont="1" applyFill="1" applyBorder="1" applyAlignment="1">
      <alignment horizontal="center" vertical="center" wrapText="1"/>
    </xf>
    <xf numFmtId="3" fontId="9" fillId="2" borderId="2" xfId="2" applyNumberFormat="1" applyFont="1" applyFill="1" applyBorder="1" applyAlignment="1">
      <alignment horizontal="center" vertical="center"/>
    </xf>
    <xf numFmtId="3" fontId="9" fillId="2" borderId="2" xfId="7"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xf>
    <xf numFmtId="0" fontId="2" fillId="2" borderId="2" xfId="0" applyFont="1" applyFill="1" applyBorder="1" applyAlignment="1">
      <alignment horizontal="left" vertical="center" wrapText="1"/>
    </xf>
    <xf numFmtId="49" fontId="10" fillId="2" borderId="2"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8" fillId="0" borderId="2" xfId="0" applyNumberFormat="1"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2" xfId="0" applyNumberFormat="1" applyFont="1" applyFill="1" applyBorder="1" applyAlignment="1">
      <alignment horizontal="center" vertical="center" wrapText="1"/>
    </xf>
    <xf numFmtId="3" fontId="10" fillId="2" borderId="2" xfId="0" applyNumberFormat="1" applyFont="1" applyFill="1" applyBorder="1" applyAlignment="1">
      <alignment horizontal="center" vertical="center" wrapText="1"/>
    </xf>
    <xf numFmtId="3" fontId="10" fillId="0" borderId="2" xfId="1" applyNumberFormat="1" applyFont="1" applyFill="1" applyBorder="1" applyAlignment="1">
      <alignment horizontal="right" vertical="center"/>
    </xf>
    <xf numFmtId="0" fontId="9" fillId="2" borderId="2" xfId="0" applyFont="1" applyFill="1" applyBorder="1" applyAlignment="1">
      <alignment horizontal="left" vertical="center" wrapText="1"/>
    </xf>
    <xf numFmtId="49" fontId="9" fillId="2" borderId="2" xfId="0" applyNumberFormat="1" applyFont="1" applyFill="1" applyBorder="1" applyAlignment="1">
      <alignment horizontal="center" vertical="center"/>
    </xf>
    <xf numFmtId="3" fontId="9" fillId="2" borderId="2" xfId="0" applyNumberFormat="1" applyFont="1" applyFill="1" applyBorder="1" applyAlignment="1">
      <alignment horizontal="center" vertical="center" wrapText="1"/>
    </xf>
    <xf numFmtId="3" fontId="10" fillId="2" borderId="2" xfId="1" applyNumberFormat="1" applyFont="1" applyFill="1" applyBorder="1" applyAlignment="1">
      <alignment horizontal="center" vertical="center"/>
    </xf>
    <xf numFmtId="3" fontId="10" fillId="2" borderId="2" xfId="7" applyNumberFormat="1" applyFont="1" applyFill="1" applyBorder="1" applyAlignment="1">
      <alignment horizontal="center" vertical="center" wrapText="1"/>
    </xf>
    <xf numFmtId="3" fontId="9" fillId="0" borderId="2" xfId="1" applyNumberFormat="1" applyFont="1" applyFill="1" applyBorder="1" applyAlignment="1">
      <alignment horizontal="right" vertical="center"/>
    </xf>
    <xf numFmtId="3" fontId="2" fillId="2" borderId="2" xfId="7"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65" fillId="0" borderId="2" xfId="0" applyFont="1" applyBorder="1" applyAlignment="1">
      <alignment horizontal="center" vertical="center"/>
    </xf>
    <xf numFmtId="0" fontId="67" fillId="2" borderId="2" xfId="0" applyFont="1" applyFill="1" applyBorder="1" applyAlignment="1">
      <alignment vertical="center" wrapText="1"/>
    </xf>
    <xf numFmtId="0" fontId="67" fillId="2" borderId="2" xfId="0" applyFont="1" applyFill="1" applyBorder="1" applyAlignment="1">
      <alignment vertical="center"/>
    </xf>
    <xf numFmtId="0" fontId="7" fillId="2" borderId="2" xfId="0" applyFont="1" applyFill="1" applyBorder="1" applyAlignment="1">
      <alignment vertical="center" wrapText="1"/>
    </xf>
    <xf numFmtId="0" fontId="11" fillId="2" borderId="2" xfId="0" applyFont="1" applyFill="1" applyBorder="1" applyAlignment="1">
      <alignment vertical="center" wrapText="1"/>
    </xf>
    <xf numFmtId="0" fontId="7" fillId="0" borderId="2" xfId="0" applyFont="1" applyBorder="1" applyAlignment="1">
      <alignment horizontal="center" vertical="center" wrapText="1"/>
    </xf>
    <xf numFmtId="4" fontId="10" fillId="0" borderId="2"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9" fillId="0" borderId="2" xfId="0" applyNumberFormat="1" applyFont="1" applyFill="1" applyBorder="1" applyAlignment="1">
      <alignment horizontal="center" vertical="center" wrapText="1"/>
    </xf>
    <xf numFmtId="4" fontId="9" fillId="0" borderId="2" xfId="0" applyNumberFormat="1" applyFont="1" applyFill="1" applyBorder="1" applyAlignment="1">
      <alignment horizontal="right" vertical="center" wrapText="1"/>
    </xf>
    <xf numFmtId="4" fontId="2" fillId="0" borderId="2" xfId="0" applyNumberFormat="1" applyFont="1" applyFill="1" applyBorder="1" applyAlignment="1">
      <alignment horizontal="right" vertical="center" wrapText="1"/>
    </xf>
    <xf numFmtId="4" fontId="9" fillId="0" borderId="2" xfId="1" applyNumberFormat="1" applyFont="1" applyFill="1" applyBorder="1" applyAlignment="1">
      <alignment horizontal="right" vertical="center"/>
    </xf>
    <xf numFmtId="4" fontId="2" fillId="2" borderId="2" xfId="0" applyNumberFormat="1" applyFont="1" applyFill="1" applyBorder="1" applyAlignment="1">
      <alignment horizontal="right" vertical="center" wrapText="1"/>
    </xf>
    <xf numFmtId="4" fontId="2" fillId="0" borderId="2" xfId="1" applyNumberFormat="1" applyFont="1" applyFill="1" applyBorder="1" applyAlignment="1">
      <alignment horizontal="right" vertical="center"/>
    </xf>
    <xf numFmtId="4" fontId="10" fillId="0" borderId="2" xfId="0" applyNumberFormat="1" applyFont="1" applyFill="1" applyBorder="1" applyAlignment="1">
      <alignment horizontal="right" vertical="center" wrapText="1"/>
    </xf>
    <xf numFmtId="4" fontId="10" fillId="0" borderId="2" xfId="1" applyNumberFormat="1" applyFont="1" applyFill="1" applyBorder="1" applyAlignment="1">
      <alignment horizontal="right" vertical="center"/>
    </xf>
    <xf numFmtId="49" fontId="10" fillId="0" borderId="2" xfId="0" applyNumberFormat="1" applyFont="1" applyFill="1" applyBorder="1" applyAlignment="1">
      <alignment horizontal="center" vertical="center"/>
    </xf>
    <xf numFmtId="0" fontId="11" fillId="0" borderId="2" xfId="0" applyFont="1" applyBorder="1" applyAlignment="1">
      <alignment horizontal="center" vertical="center" wrapText="1"/>
    </xf>
    <xf numFmtId="4" fontId="7" fillId="0" borderId="2" xfId="0" applyNumberFormat="1" applyFont="1" applyFill="1" applyBorder="1" applyAlignment="1">
      <alignment horizontal="right" vertical="center"/>
    </xf>
    <xf numFmtId="3" fontId="1" fillId="0" borderId="2" xfId="0" applyNumberFormat="1" applyFont="1" applyFill="1" applyBorder="1" applyAlignment="1">
      <alignment horizontal="center" vertical="center" wrapText="1"/>
    </xf>
    <xf numFmtId="3" fontId="1" fillId="0" borderId="2" xfId="0" applyNumberFormat="1" applyFont="1" applyFill="1" applyBorder="1" applyAlignment="1">
      <alignment vertical="center" wrapText="1"/>
    </xf>
    <xf numFmtId="3" fontId="1" fillId="0" borderId="4" xfId="0" applyNumberFormat="1" applyFont="1" applyFill="1" applyBorder="1" applyAlignment="1">
      <alignment vertical="center" wrapText="1"/>
    </xf>
    <xf numFmtId="49" fontId="70" fillId="0" borderId="2" xfId="0" applyNumberFormat="1" applyFont="1" applyBorder="1" applyAlignment="1">
      <alignment horizontal="center" vertical="center" wrapText="1"/>
    </xf>
    <xf numFmtId="49" fontId="71" fillId="0" borderId="2" xfId="0" applyNumberFormat="1" applyFont="1" applyFill="1" applyBorder="1" applyAlignment="1">
      <alignment horizontal="center" vertical="center"/>
    </xf>
    <xf numFmtId="0" fontId="71" fillId="0" borderId="2" xfId="0" applyNumberFormat="1" applyFont="1" applyFill="1" applyBorder="1" applyAlignment="1">
      <alignment horizontal="center" vertical="center" wrapText="1"/>
    </xf>
    <xf numFmtId="3" fontId="71" fillId="0" borderId="2" xfId="0" applyNumberFormat="1" applyFont="1" applyFill="1" applyBorder="1" applyAlignment="1">
      <alignment horizontal="center" vertical="center" wrapText="1"/>
    </xf>
    <xf numFmtId="4" fontId="71" fillId="0" borderId="2" xfId="0" applyNumberFormat="1" applyFont="1" applyFill="1" applyBorder="1" applyAlignment="1">
      <alignment horizontal="right" vertical="center" wrapText="1"/>
    </xf>
    <xf numFmtId="4" fontId="2" fillId="0" borderId="2" xfId="7" applyNumberFormat="1" applyFont="1" applyFill="1" applyBorder="1" applyAlignment="1">
      <alignment horizontal="right" vertical="center" wrapText="1"/>
    </xf>
    <xf numFmtId="0" fontId="7" fillId="0" borderId="2" xfId="0" applyFont="1" applyFill="1" applyBorder="1" applyAlignment="1">
      <alignment vertical="center"/>
    </xf>
    <xf numFmtId="3" fontId="9" fillId="2" borderId="2" xfId="5" applyNumberFormat="1" applyFont="1" applyFill="1" applyBorder="1" applyAlignment="1">
      <alignment horizontal="center" vertical="center" wrapText="1"/>
    </xf>
    <xf numFmtId="3" fontId="13" fillId="2" borderId="22" xfId="4" applyNumberFormat="1" applyFont="1" applyFill="1" applyBorder="1" applyAlignment="1">
      <alignment horizontal="center" vertical="center"/>
    </xf>
    <xf numFmtId="3" fontId="13" fillId="2" borderId="2" xfId="4" applyNumberFormat="1" applyFont="1" applyFill="1" applyBorder="1" applyAlignment="1">
      <alignment horizontal="center" vertical="center"/>
    </xf>
    <xf numFmtId="4" fontId="8" fillId="0" borderId="2" xfId="0" applyNumberFormat="1" applyFont="1" applyFill="1" applyBorder="1" applyAlignment="1">
      <alignment horizontal="right"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65" fillId="0" borderId="2" xfId="0" applyFont="1" applyBorder="1" applyAlignment="1">
      <alignment horizontal="center" vertical="center" wrapText="1"/>
    </xf>
    <xf numFmtId="0" fontId="8" fillId="2" borderId="2" xfId="0" applyFont="1" applyFill="1" applyBorder="1" applyAlignment="1">
      <alignment vertical="center" wrapText="1"/>
    </xf>
    <xf numFmtId="0" fontId="70" fillId="2" borderId="2" xfId="0" applyFont="1" applyFill="1" applyBorder="1" applyAlignment="1">
      <alignment vertical="center" wrapText="1"/>
    </xf>
    <xf numFmtId="0" fontId="7" fillId="2" borderId="23" xfId="0" applyFont="1" applyFill="1" applyBorder="1" applyAlignment="1">
      <alignment wrapText="1"/>
    </xf>
    <xf numFmtId="0" fontId="11" fillId="2" borderId="23" xfId="0" applyFont="1" applyFill="1" applyBorder="1" applyAlignment="1">
      <alignment horizontal="left" vertical="center" wrapText="1"/>
    </xf>
    <xf numFmtId="0" fontId="9" fillId="2" borderId="2" xfId="2" applyFont="1" applyFill="1" applyBorder="1" applyAlignment="1">
      <alignment vertical="center" wrapText="1"/>
    </xf>
    <xf numFmtId="0" fontId="7" fillId="0" borderId="2" xfId="0" applyFont="1" applyBorder="1" applyAlignment="1">
      <alignment horizontal="center" vertical="center" wrapText="1"/>
    </xf>
    <xf numFmtId="4" fontId="8" fillId="0" borderId="2" xfId="0" applyNumberFormat="1" applyFont="1" applyFill="1" applyBorder="1" applyAlignment="1">
      <alignment horizontal="center" vertical="center" wrapText="1"/>
    </xf>
    <xf numFmtId="3" fontId="9" fillId="0" borderId="2" xfId="4" applyNumberFormat="1" applyFont="1" applyFill="1" applyBorder="1" applyAlignment="1">
      <alignment vertical="center" wrapText="1"/>
    </xf>
    <xf numFmtId="0" fontId="9" fillId="0" borderId="24" xfId="0" applyFont="1" applyFill="1" applyBorder="1" applyAlignment="1">
      <alignment horizontal="left" vertical="center" wrapText="1"/>
    </xf>
    <xf numFmtId="4" fontId="2" fillId="0" borderId="2" xfId="1" applyNumberFormat="1" applyFont="1" applyFill="1" applyBorder="1" applyAlignment="1">
      <alignment horizontal="center" vertical="center"/>
    </xf>
    <xf numFmtId="4" fontId="10" fillId="0" borderId="2" xfId="1" applyNumberFormat="1" applyFont="1" applyFill="1" applyBorder="1" applyAlignment="1">
      <alignment horizontal="center" vertical="center"/>
    </xf>
    <xf numFmtId="49" fontId="71" fillId="0" borderId="3" xfId="0" applyNumberFormat="1" applyFont="1" applyFill="1" applyBorder="1" applyAlignment="1">
      <alignment horizontal="center" vertical="center"/>
    </xf>
    <xf numFmtId="0" fontId="71" fillId="0" borderId="3" xfId="0" applyNumberFormat="1" applyFont="1" applyFill="1" applyBorder="1" applyAlignment="1">
      <alignment horizontal="center" vertical="center" wrapText="1"/>
    </xf>
    <xf numFmtId="3" fontId="71" fillId="0" borderId="3" xfId="0" applyNumberFormat="1" applyFont="1" applyFill="1" applyBorder="1" applyAlignment="1">
      <alignment horizontal="center" vertical="center" wrapText="1"/>
    </xf>
    <xf numFmtId="4" fontId="71" fillId="0" borderId="3" xfId="2" applyNumberFormat="1" applyFont="1" applyFill="1" applyBorder="1" applyAlignment="1">
      <alignment horizontal="center" vertical="center" wrapText="1"/>
    </xf>
    <xf numFmtId="2" fontId="7" fillId="0" borderId="3" xfId="0" applyNumberFormat="1" applyFont="1" applyBorder="1" applyAlignment="1">
      <alignment horizontal="center" vertical="center"/>
    </xf>
    <xf numFmtId="164" fontId="7" fillId="2" borderId="3" xfId="0" applyNumberFormat="1" applyFont="1" applyFill="1" applyBorder="1" applyAlignment="1">
      <alignment horizontal="center" vertical="center"/>
    </xf>
    <xf numFmtId="3" fontId="74" fillId="0" borderId="2" xfId="5" applyNumberFormat="1" applyFont="1" applyBorder="1" applyAlignment="1">
      <alignment horizontal="left" vertical="center" wrapText="1"/>
    </xf>
    <xf numFmtId="3" fontId="75" fillId="0" borderId="2" xfId="4" applyNumberFormat="1" applyFont="1" applyBorder="1" applyAlignment="1">
      <alignment horizontal="left" vertical="center" wrapText="1"/>
    </xf>
    <xf numFmtId="3" fontId="74" fillId="0" borderId="2" xfId="0" applyNumberFormat="1" applyFont="1" applyBorder="1" applyAlignment="1">
      <alignment horizontal="left" vertical="center" wrapText="1"/>
    </xf>
    <xf numFmtId="3" fontId="76" fillId="0" borderId="2" xfId="5" applyNumberFormat="1" applyFont="1" applyBorder="1" applyAlignment="1">
      <alignment horizontal="left" vertical="center" wrapText="1"/>
    </xf>
    <xf numFmtId="3" fontId="75" fillId="0" borderId="2" xfId="4" applyNumberFormat="1" applyFont="1" applyFill="1" applyBorder="1" applyAlignment="1">
      <alignment horizontal="left" vertical="center" wrapText="1"/>
    </xf>
    <xf numFmtId="3" fontId="9" fillId="0" borderId="2" xfId="4" applyNumberFormat="1" applyFont="1" applyFill="1" applyBorder="1" applyAlignment="1">
      <alignment horizontal="left" vertical="center" wrapText="1"/>
    </xf>
    <xf numFmtId="3" fontId="2" fillId="0" borderId="2" xfId="0" applyNumberFormat="1" applyFont="1" applyFill="1" applyBorder="1" applyAlignment="1">
      <alignment vertical="center"/>
    </xf>
    <xf numFmtId="0" fontId="78" fillId="0" borderId="2" xfId="0" applyFont="1" applyBorder="1" applyAlignment="1">
      <alignment horizontal="center" vertical="center" wrapText="1"/>
    </xf>
    <xf numFmtId="3" fontId="78" fillId="0" borderId="2" xfId="0" applyNumberFormat="1" applyFont="1" applyBorder="1" applyAlignment="1">
      <alignment horizontal="center" vertical="center" wrapText="1"/>
    </xf>
    <xf numFmtId="0" fontId="79" fillId="0" borderId="2" xfId="0" applyFont="1" applyBorder="1" applyAlignment="1">
      <alignment horizontal="center" vertical="center" wrapText="1"/>
    </xf>
    <xf numFmtId="0" fontId="77" fillId="2" borderId="2" xfId="0" applyFont="1" applyFill="1" applyBorder="1" applyAlignment="1">
      <alignment horizontal="left" vertical="center" wrapText="1"/>
    </xf>
    <xf numFmtId="4" fontId="78" fillId="0" borderId="2" xfId="0" applyNumberFormat="1" applyFont="1" applyFill="1" applyBorder="1" applyAlignment="1">
      <alignment horizontal="center" vertical="center" wrapText="1"/>
    </xf>
    <xf numFmtId="49" fontId="77" fillId="0" borderId="2" xfId="0" applyNumberFormat="1" applyFont="1" applyFill="1" applyBorder="1" applyAlignment="1">
      <alignment horizontal="left" vertical="center" wrapText="1"/>
    </xf>
    <xf numFmtId="0" fontId="77" fillId="0" borderId="2" xfId="0" applyNumberFormat="1" applyFont="1" applyFill="1" applyBorder="1" applyAlignment="1">
      <alignment horizontal="center" vertical="center" wrapText="1"/>
    </xf>
    <xf numFmtId="49" fontId="79" fillId="0" borderId="2" xfId="0" applyNumberFormat="1" applyFont="1" applyBorder="1" applyAlignment="1">
      <alignment horizontal="center" vertical="center" wrapText="1"/>
    </xf>
    <xf numFmtId="3" fontId="80" fillId="0" borderId="22" xfId="4" applyNumberFormat="1" applyFont="1" applyBorder="1" applyAlignment="1">
      <alignment horizontal="left" vertical="center" wrapText="1"/>
    </xf>
    <xf numFmtId="0" fontId="80" fillId="0" borderId="2" xfId="0" applyNumberFormat="1" applyFont="1" applyFill="1" applyBorder="1" applyAlignment="1">
      <alignment horizontal="center" vertical="center" wrapText="1"/>
    </xf>
    <xf numFmtId="49" fontId="80" fillId="0" borderId="2" xfId="0" applyNumberFormat="1" applyFont="1" applyFill="1" applyBorder="1" applyAlignment="1">
      <alignment horizontal="left" vertical="center" wrapText="1"/>
    </xf>
    <xf numFmtId="0" fontId="80" fillId="0" borderId="24" xfId="0" applyFont="1" applyFill="1" applyBorder="1" applyAlignment="1">
      <alignment horizontal="left" vertical="center" wrapText="1"/>
    </xf>
    <xf numFmtId="3" fontId="77" fillId="0" borderId="2" xfId="4" applyNumberFormat="1" applyFont="1" applyFill="1" applyBorder="1" applyAlignment="1">
      <alignment vertical="center" wrapText="1"/>
    </xf>
    <xf numFmtId="3" fontId="77" fillId="0" borderId="2" xfId="0" applyNumberFormat="1" applyFont="1" applyFill="1" applyBorder="1" applyAlignment="1">
      <alignment horizontal="center" vertical="center" wrapText="1"/>
    </xf>
    <xf numFmtId="4" fontId="77" fillId="0" borderId="2" xfId="0" applyNumberFormat="1" applyFont="1" applyFill="1" applyBorder="1" applyAlignment="1">
      <alignment horizontal="center" vertical="center" wrapText="1"/>
    </xf>
    <xf numFmtId="49" fontId="81" fillId="0" borderId="2" xfId="0" applyNumberFormat="1" applyFont="1" applyBorder="1" applyAlignment="1">
      <alignment horizontal="center" vertical="center" wrapText="1"/>
    </xf>
    <xf numFmtId="3" fontId="82" fillId="0" borderId="2" xfId="4" applyNumberFormat="1" applyFont="1" applyFill="1" applyBorder="1" applyAlignment="1">
      <alignment vertical="center" wrapText="1"/>
    </xf>
    <xf numFmtId="0" fontId="82" fillId="0" borderId="2" xfId="0" applyNumberFormat="1" applyFont="1" applyFill="1" applyBorder="1" applyAlignment="1">
      <alignment horizontal="center" vertical="center" wrapText="1"/>
    </xf>
    <xf numFmtId="3" fontId="82" fillId="0" borderId="2" xfId="0" applyNumberFormat="1" applyFont="1" applyFill="1" applyBorder="1" applyAlignment="1">
      <alignment horizontal="center" vertical="center" wrapText="1"/>
    </xf>
    <xf numFmtId="4" fontId="82" fillId="0" borderId="2" xfId="0" applyNumberFormat="1" applyFont="1" applyFill="1" applyBorder="1" applyAlignment="1">
      <alignment horizontal="center" vertical="center" wrapText="1"/>
    </xf>
    <xf numFmtId="3" fontId="80" fillId="0" borderId="2" xfId="0" applyNumberFormat="1" applyFont="1" applyFill="1" applyBorder="1" applyAlignment="1">
      <alignment horizontal="center" vertical="center" wrapText="1"/>
    </xf>
    <xf numFmtId="49" fontId="78" fillId="0" borderId="2" xfId="0" applyNumberFormat="1" applyFont="1" applyBorder="1" applyAlignment="1">
      <alignment horizontal="center" vertical="center" wrapText="1"/>
    </xf>
    <xf numFmtId="3" fontId="77" fillId="0" borderId="22" xfId="4" applyNumberFormat="1" applyFont="1" applyBorder="1" applyAlignment="1">
      <alignment horizontal="left" vertical="center" wrapText="1"/>
    </xf>
    <xf numFmtId="0" fontId="77" fillId="2" borderId="2" xfId="0" applyNumberFormat="1" applyFont="1" applyFill="1" applyBorder="1" applyAlignment="1">
      <alignment horizontal="center" vertical="center" wrapText="1"/>
    </xf>
    <xf numFmtId="3" fontId="77" fillId="2" borderId="2" xfId="0" applyNumberFormat="1" applyFont="1" applyFill="1" applyBorder="1" applyAlignment="1">
      <alignment horizontal="center" vertical="center" wrapText="1"/>
    </xf>
    <xf numFmtId="4" fontId="77" fillId="0" borderId="2" xfId="1" applyNumberFormat="1" applyFont="1" applyFill="1" applyBorder="1" applyAlignment="1">
      <alignment horizontal="center" vertical="center"/>
    </xf>
    <xf numFmtId="3" fontId="82" fillId="0" borderId="22" xfId="4" applyNumberFormat="1" applyFont="1" applyBorder="1" applyAlignment="1">
      <alignment horizontal="left" vertical="center" wrapText="1"/>
    </xf>
    <xf numFmtId="0" fontId="82" fillId="2" borderId="2" xfId="0" applyNumberFormat="1" applyFont="1" applyFill="1" applyBorder="1" applyAlignment="1">
      <alignment horizontal="center" vertical="center" wrapText="1"/>
    </xf>
    <xf numFmtId="3" fontId="82" fillId="2" borderId="2" xfId="0" applyNumberFormat="1" applyFont="1" applyFill="1" applyBorder="1" applyAlignment="1">
      <alignment horizontal="center" vertical="center" wrapText="1"/>
    </xf>
    <xf numFmtId="4" fontId="82" fillId="0" borderId="2" xfId="1" applyNumberFormat="1" applyFont="1" applyFill="1" applyBorder="1" applyAlignment="1">
      <alignment horizontal="center" vertical="center"/>
    </xf>
    <xf numFmtId="0" fontId="80" fillId="2" borderId="2" xfId="0" applyNumberFormat="1" applyFont="1" applyFill="1" applyBorder="1" applyAlignment="1">
      <alignment horizontal="center" vertical="center" wrapText="1"/>
    </xf>
    <xf numFmtId="3" fontId="80" fillId="2" borderId="2" xfId="0" applyNumberFormat="1" applyFont="1" applyFill="1" applyBorder="1" applyAlignment="1">
      <alignment horizontal="center" vertical="center" wrapText="1"/>
    </xf>
    <xf numFmtId="4" fontId="80" fillId="0" borderId="2" xfId="1" applyNumberFormat="1" applyFont="1" applyFill="1" applyBorder="1" applyAlignment="1">
      <alignment horizontal="right" vertical="center"/>
    </xf>
    <xf numFmtId="4" fontId="80" fillId="0" borderId="2" xfId="0" applyNumberFormat="1" applyFont="1" applyFill="1" applyBorder="1" applyAlignment="1">
      <alignment horizontal="center" vertical="center" wrapText="1"/>
    </xf>
    <xf numFmtId="49" fontId="83" fillId="0" borderId="3" xfId="0" applyNumberFormat="1" applyFont="1" applyBorder="1" applyAlignment="1">
      <alignment horizontal="center" vertical="center" wrapText="1"/>
    </xf>
    <xf numFmtId="3" fontId="82" fillId="0" borderId="22" xfId="5" applyNumberFormat="1" applyFont="1" applyBorder="1" applyAlignment="1">
      <alignment horizontal="left" vertical="center" wrapText="1"/>
    </xf>
    <xf numFmtId="0" fontId="84" fillId="0" borderId="3" xfId="0" applyNumberFormat="1" applyFont="1" applyFill="1" applyBorder="1" applyAlignment="1">
      <alignment horizontal="center" vertical="center" wrapText="1"/>
    </xf>
    <xf numFmtId="3" fontId="84" fillId="0" borderId="3" xfId="0" applyNumberFormat="1" applyFont="1" applyFill="1" applyBorder="1" applyAlignment="1">
      <alignment horizontal="center" vertical="center" wrapText="1"/>
    </xf>
    <xf numFmtId="4" fontId="84" fillId="0" borderId="3" xfId="2" applyNumberFormat="1" applyFont="1" applyFill="1" applyBorder="1" applyAlignment="1">
      <alignment horizontal="center" vertical="center" wrapText="1"/>
    </xf>
    <xf numFmtId="49" fontId="82" fillId="0" borderId="2" xfId="0" applyNumberFormat="1" applyFont="1" applyBorder="1" applyAlignment="1">
      <alignment horizontal="center"/>
    </xf>
    <xf numFmtId="0" fontId="81" fillId="0" borderId="2" xfId="0" applyFont="1" applyBorder="1" applyAlignment="1">
      <alignment horizontal="center" vertical="center"/>
    </xf>
    <xf numFmtId="3" fontId="80" fillId="0" borderId="2" xfId="4" applyNumberFormat="1" applyFont="1" applyBorder="1" applyAlignment="1">
      <alignment horizontal="center" vertical="center" wrapText="1"/>
    </xf>
    <xf numFmtId="0" fontId="79" fillId="0" borderId="2" xfId="0" applyFont="1" applyBorder="1" applyAlignment="1">
      <alignment horizontal="center" vertical="center"/>
    </xf>
    <xf numFmtId="3" fontId="82" fillId="0" borderId="2" xfId="0" applyNumberFormat="1" applyFont="1" applyBorder="1" applyAlignment="1">
      <alignment horizontal="left" vertical="center" wrapText="1"/>
    </xf>
    <xf numFmtId="49" fontId="80" fillId="0" borderId="2" xfId="0" applyNumberFormat="1" applyFont="1" applyBorder="1" applyAlignment="1">
      <alignment horizontal="center" vertical="center"/>
    </xf>
    <xf numFmtId="0" fontId="80" fillId="0" borderId="2" xfId="0" applyFont="1" applyBorder="1" applyAlignment="1">
      <alignment horizontal="center" vertical="center" wrapText="1"/>
    </xf>
    <xf numFmtId="49" fontId="84" fillId="0" borderId="2" xfId="0" applyNumberFormat="1" applyFont="1" applyBorder="1" applyAlignment="1">
      <alignment horizontal="center" vertical="center"/>
    </xf>
    <xf numFmtId="3" fontId="84" fillId="0" borderId="2" xfId="5" applyNumberFormat="1" applyFont="1" applyBorder="1" applyAlignment="1">
      <alignment horizontal="left" vertical="center" wrapText="1"/>
    </xf>
    <xf numFmtId="0" fontId="83" fillId="0" borderId="2" xfId="0" applyFont="1" applyBorder="1" applyAlignment="1">
      <alignment horizontal="center" vertical="center"/>
    </xf>
    <xf numFmtId="49" fontId="80" fillId="0" borderId="2" xfId="0" applyNumberFormat="1" applyFont="1" applyFill="1" applyBorder="1" applyAlignment="1">
      <alignment horizontal="center" vertical="center"/>
    </xf>
    <xf numFmtId="0" fontId="78" fillId="0" borderId="2" xfId="0" applyFont="1" applyBorder="1" applyAlignment="1">
      <alignment horizontal="center" vertical="center"/>
    </xf>
    <xf numFmtId="49" fontId="79" fillId="0" borderId="2" xfId="0" applyNumberFormat="1" applyFont="1" applyBorder="1" applyAlignment="1">
      <alignment horizontal="center" vertical="center"/>
    </xf>
    <xf numFmtId="3" fontId="82" fillId="2" borderId="4" xfId="0" applyNumberFormat="1" applyFont="1" applyFill="1" applyBorder="1" applyAlignment="1">
      <alignment horizontal="left" vertical="center" wrapText="1"/>
    </xf>
    <xf numFmtId="0" fontId="79" fillId="2" borderId="2" xfId="0" applyFont="1" applyFill="1" applyBorder="1" applyAlignment="1">
      <alignment horizontal="left" vertical="center" wrapText="1"/>
    </xf>
    <xf numFmtId="49" fontId="78" fillId="0" borderId="2" xfId="0" applyNumberFormat="1" applyFont="1" applyBorder="1" applyAlignment="1">
      <alignment horizontal="center" vertical="center"/>
    </xf>
    <xf numFmtId="3" fontId="77" fillId="0" borderId="2" xfId="0" applyNumberFormat="1" applyFont="1" applyFill="1" applyBorder="1" applyAlignment="1">
      <alignment vertical="center"/>
    </xf>
    <xf numFmtId="3" fontId="80" fillId="0" borderId="2" xfId="0" applyNumberFormat="1" applyFont="1" applyFill="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4" xfId="0" applyFont="1" applyBorder="1" applyAlignment="1">
      <alignment vertical="center" wrapText="1"/>
    </xf>
    <xf numFmtId="0" fontId="7" fillId="0" borderId="2" xfId="0"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4" fontId="9" fillId="0" borderId="2" xfId="1" applyNumberFormat="1" applyFont="1" applyFill="1" applyBorder="1" applyAlignment="1">
      <alignment horizontal="center" vertical="center"/>
    </xf>
    <xf numFmtId="3" fontId="1" fillId="0" borderId="4" xfId="0" applyNumberFormat="1" applyFont="1" applyFill="1" applyBorder="1" applyAlignment="1">
      <alignment horizontal="center" vertical="center" wrapText="1"/>
    </xf>
    <xf numFmtId="4" fontId="7" fillId="0" borderId="2" xfId="0" applyNumberFormat="1" applyFont="1" applyFill="1" applyBorder="1" applyAlignment="1">
      <alignment horizontal="center" vertical="center"/>
    </xf>
    <xf numFmtId="4" fontId="9" fillId="0" borderId="2" xfId="2" applyNumberFormat="1" applyFont="1" applyFill="1" applyBorder="1" applyAlignment="1">
      <alignment horizontal="right" vertical="center"/>
    </xf>
    <xf numFmtId="4" fontId="9" fillId="0" borderId="2" xfId="2" applyNumberFormat="1" applyFont="1" applyFill="1" applyBorder="1" applyAlignment="1">
      <alignment horizontal="right" vertical="center" wrapText="1"/>
    </xf>
    <xf numFmtId="3" fontId="1" fillId="0" borderId="3" xfId="0" applyNumberFormat="1" applyFont="1" applyFill="1" applyBorder="1" applyAlignment="1">
      <alignment vertical="center" wrapText="1"/>
    </xf>
    <xf numFmtId="3" fontId="1" fillId="0" borderId="5" xfId="0" applyNumberFormat="1" applyFont="1" applyFill="1" applyBorder="1" applyAlignment="1">
      <alignment vertical="center" wrapText="1"/>
    </xf>
    <xf numFmtId="4" fontId="9" fillId="0" borderId="2" xfId="7" applyNumberFormat="1" applyFont="1" applyFill="1" applyBorder="1" applyAlignment="1">
      <alignment horizontal="right" vertical="center" wrapText="1"/>
    </xf>
    <xf numFmtId="0" fontId="7" fillId="0" borderId="2" xfId="0" applyFont="1" applyFill="1" applyBorder="1" applyAlignment="1">
      <alignment horizontal="center" vertical="center"/>
    </xf>
    <xf numFmtId="3" fontId="72" fillId="0" borderId="2" xfId="0" applyNumberFormat="1" applyFont="1" applyFill="1" applyBorder="1" applyAlignment="1">
      <alignment vertical="center" wrapText="1"/>
    </xf>
    <xf numFmtId="3" fontId="72" fillId="0" borderId="5" xfId="0" applyNumberFormat="1" applyFont="1" applyFill="1" applyBorder="1" applyAlignment="1">
      <alignment vertical="center" wrapText="1"/>
    </xf>
    <xf numFmtId="4" fontId="2" fillId="0" borderId="2" xfId="2" applyNumberFormat="1" applyFont="1" applyFill="1" applyBorder="1" applyAlignment="1">
      <alignment horizontal="right" vertical="center" wrapText="1"/>
    </xf>
    <xf numFmtId="3" fontId="72" fillId="0" borderId="2" xfId="0" applyNumberFormat="1" applyFont="1" applyFill="1" applyBorder="1" applyAlignment="1">
      <alignment horizontal="center" vertical="center" wrapText="1"/>
    </xf>
    <xf numFmtId="4" fontId="71" fillId="0" borderId="2" xfId="2" applyNumberFormat="1" applyFont="1" applyFill="1" applyBorder="1" applyAlignment="1">
      <alignment horizontal="right" vertical="center" wrapText="1"/>
    </xf>
    <xf numFmtId="4" fontId="10" fillId="0" borderId="2" xfId="2" applyNumberFormat="1" applyFont="1" applyFill="1" applyBorder="1" applyAlignment="1">
      <alignment horizontal="right" vertical="center" wrapText="1"/>
    </xf>
    <xf numFmtId="3" fontId="69" fillId="0" borderId="2"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4" fontId="10" fillId="0" borderId="2" xfId="7" applyNumberFormat="1" applyFont="1" applyFill="1" applyBorder="1" applyAlignment="1">
      <alignment horizontal="right" vertical="center" wrapText="1"/>
    </xf>
    <xf numFmtId="4" fontId="78" fillId="0" borderId="2" xfId="0" applyNumberFormat="1" applyFont="1" applyFill="1" applyBorder="1" applyAlignment="1">
      <alignment horizontal="right" vertical="center" wrapText="1"/>
    </xf>
    <xf numFmtId="3" fontId="79" fillId="0" borderId="2" xfId="0" applyNumberFormat="1" applyFont="1" applyFill="1" applyBorder="1" applyAlignment="1">
      <alignment vertical="center" wrapText="1"/>
    </xf>
    <xf numFmtId="4" fontId="80" fillId="0" borderId="2" xfId="1" applyNumberFormat="1" applyFont="1" applyFill="1" applyBorder="1" applyAlignment="1">
      <alignment horizontal="center" vertical="center"/>
    </xf>
    <xf numFmtId="3" fontId="79" fillId="0" borderId="4" xfId="0" applyNumberFormat="1" applyFont="1" applyFill="1" applyBorder="1" applyAlignment="1">
      <alignment vertical="center" wrapText="1"/>
    </xf>
    <xf numFmtId="4" fontId="79" fillId="0" borderId="2" xfId="0" applyNumberFormat="1" applyFont="1" applyFill="1" applyBorder="1" applyAlignment="1">
      <alignment horizontal="right" vertical="center"/>
    </xf>
    <xf numFmtId="3" fontId="79" fillId="0" borderId="2" xfId="0" applyNumberFormat="1" applyFont="1" applyFill="1" applyBorder="1" applyAlignment="1">
      <alignment horizontal="center" vertical="center" wrapText="1"/>
    </xf>
    <xf numFmtId="3" fontId="79" fillId="0" borderId="4" xfId="0" applyNumberFormat="1" applyFont="1" applyFill="1" applyBorder="1" applyAlignment="1">
      <alignment horizontal="center" vertical="center" wrapText="1"/>
    </xf>
    <xf numFmtId="4" fontId="81" fillId="0" borderId="2" xfId="0" applyNumberFormat="1" applyFont="1" applyFill="1" applyBorder="1" applyAlignment="1">
      <alignment horizontal="center" vertical="center"/>
    </xf>
    <xf numFmtId="4" fontId="79" fillId="0" borderId="2" xfId="0" applyNumberFormat="1" applyFont="1" applyFill="1" applyBorder="1" applyAlignment="1">
      <alignment horizontal="center" vertical="center"/>
    </xf>
    <xf numFmtId="0" fontId="79" fillId="0" borderId="2" xfId="0" applyFont="1" applyFill="1" applyBorder="1" applyAlignment="1">
      <alignment horizontal="center" vertical="center"/>
    </xf>
    <xf numFmtId="4" fontId="83" fillId="0" borderId="2" xfId="0" applyNumberFormat="1" applyFont="1" applyFill="1" applyBorder="1" applyAlignment="1">
      <alignment horizontal="center" vertical="center"/>
    </xf>
    <xf numFmtId="4" fontId="78" fillId="0" borderId="2" xfId="0" applyNumberFormat="1" applyFont="1" applyFill="1" applyBorder="1" applyAlignment="1">
      <alignment horizontal="center" vertical="center"/>
    </xf>
    <xf numFmtId="0" fontId="79" fillId="0" borderId="2" xfId="0" applyFont="1" applyFill="1" applyBorder="1" applyAlignment="1">
      <alignment horizontal="center" vertical="center" wrapText="1"/>
    </xf>
    <xf numFmtId="4" fontId="7" fillId="0" borderId="0" xfId="0" applyNumberFormat="1" applyFont="1" applyFill="1" applyAlignment="1">
      <alignment horizontal="center" vertical="center"/>
    </xf>
    <xf numFmtId="0" fontId="7" fillId="0" borderId="0" xfId="0" applyFont="1" applyFill="1" applyAlignment="1">
      <alignment horizontal="center" vertical="center"/>
    </xf>
    <xf numFmtId="0" fontId="11" fillId="0" borderId="2" xfId="0" applyFont="1" applyFill="1" applyBorder="1" applyAlignment="1">
      <alignment vertical="center" wrapText="1"/>
    </xf>
    <xf numFmtId="2" fontId="7" fillId="0" borderId="2" xfId="0" applyNumberFormat="1" applyFont="1" applyFill="1" applyBorder="1" applyAlignment="1">
      <alignment horizontal="center" vertical="center"/>
    </xf>
    <xf numFmtId="164" fontId="7" fillId="0" borderId="2" xfId="0" applyNumberFormat="1" applyFont="1" applyFill="1" applyBorder="1" applyAlignment="1">
      <alignment horizontal="center" vertical="center"/>
    </xf>
    <xf numFmtId="0" fontId="8" fillId="0" borderId="0" xfId="0" applyFont="1" applyFill="1" applyBorder="1" applyAlignment="1">
      <alignment vertical="center" wrapText="1"/>
    </xf>
    <xf numFmtId="4" fontId="11" fillId="0" borderId="2" xfId="0" applyNumberFormat="1" applyFont="1" applyFill="1" applyBorder="1" applyAlignment="1">
      <alignment horizontal="center" vertical="center"/>
    </xf>
    <xf numFmtId="4" fontId="70" fillId="0" borderId="2" xfId="0" applyNumberFormat="1" applyFont="1" applyFill="1" applyBorder="1" applyAlignment="1">
      <alignment horizontal="center" vertical="center"/>
    </xf>
    <xf numFmtId="4" fontId="8"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vertical="center" wrapText="1"/>
    </xf>
    <xf numFmtId="179" fontId="9"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4" fontId="7" fillId="0" borderId="2" xfId="0" applyNumberFormat="1" applyFont="1" applyFill="1" applyBorder="1" applyAlignment="1">
      <alignment horizontal="center" vertical="center" wrapText="1"/>
    </xf>
    <xf numFmtId="0" fontId="7" fillId="0" borderId="0" xfId="0" applyFont="1" applyFill="1" applyBorder="1" applyAlignment="1">
      <alignment vertical="center" wrapText="1"/>
    </xf>
    <xf numFmtId="0" fontId="8" fillId="0" borderId="2" xfId="0" applyFont="1" applyFill="1" applyBorder="1" applyAlignment="1">
      <alignment horizontal="center" vertical="center" wrapText="1"/>
    </xf>
    <xf numFmtId="3" fontId="8" fillId="0" borderId="2"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3" fontId="9" fillId="0" borderId="2" xfId="2" applyNumberFormat="1" applyFont="1" applyFill="1" applyBorder="1" applyAlignment="1">
      <alignment horizontal="center" vertical="center" wrapText="1"/>
    </xf>
    <xf numFmtId="3" fontId="9" fillId="0" borderId="2" xfId="2" applyNumberFormat="1" applyFont="1" applyFill="1" applyBorder="1" applyAlignment="1">
      <alignment horizontal="center" vertical="center"/>
    </xf>
    <xf numFmtId="0" fontId="9" fillId="0" borderId="2" xfId="0" applyNumberFormat="1" applyFont="1" applyFill="1" applyBorder="1" applyAlignment="1">
      <alignment horizontal="left" vertical="center" wrapText="1"/>
    </xf>
    <xf numFmtId="3" fontId="9" fillId="0" borderId="2" xfId="7" applyNumberFormat="1" applyFont="1" applyFill="1" applyBorder="1" applyAlignment="1">
      <alignment horizontal="center" vertical="center" wrapText="1"/>
    </xf>
    <xf numFmtId="49" fontId="70" fillId="0" borderId="2" xfId="0" applyNumberFormat="1" applyFont="1" applyFill="1" applyBorder="1" applyAlignment="1">
      <alignment horizontal="center" vertical="center" wrapText="1"/>
    </xf>
    <xf numFmtId="0" fontId="71" fillId="0" borderId="2" xfId="0" applyFont="1" applyFill="1" applyBorder="1" applyAlignment="1">
      <alignment horizontal="left" vertical="center" wrapText="1"/>
    </xf>
    <xf numFmtId="49" fontId="71" fillId="0" borderId="2" xfId="0" applyNumberFormat="1" applyFont="1" applyFill="1" applyBorder="1" applyAlignment="1">
      <alignment horizontal="left" vertical="center" wrapText="1"/>
    </xf>
    <xf numFmtId="0" fontId="9" fillId="0" borderId="2" xfId="0" applyFont="1" applyFill="1" applyBorder="1" applyAlignment="1">
      <alignment vertical="center" wrapText="1"/>
    </xf>
    <xf numFmtId="0" fontId="9" fillId="0" borderId="2" xfId="0" applyFont="1" applyFill="1" applyBorder="1" applyAlignment="1">
      <alignment horizontal="left" vertical="center" wrapText="1"/>
    </xf>
    <xf numFmtId="3" fontId="2" fillId="0" borderId="2" xfId="7" applyNumberFormat="1" applyFont="1" applyFill="1" applyBorder="1" applyAlignment="1">
      <alignment horizontal="center" vertical="center" wrapText="1"/>
    </xf>
    <xf numFmtId="3" fontId="10" fillId="0" borderId="2" xfId="1" applyNumberFormat="1" applyFont="1" applyFill="1" applyBorder="1" applyAlignment="1">
      <alignment horizontal="center" vertical="center"/>
    </xf>
    <xf numFmtId="0" fontId="13" fillId="0" borderId="2" xfId="0" applyFont="1" applyFill="1" applyBorder="1" applyAlignment="1">
      <alignment horizontal="left" vertical="center" wrapText="1"/>
    </xf>
    <xf numFmtId="3" fontId="10" fillId="0" borderId="2" xfId="7" applyNumberFormat="1" applyFont="1" applyFill="1" applyBorder="1" applyAlignment="1">
      <alignment horizontal="center" vertical="center" wrapText="1"/>
    </xf>
    <xf numFmtId="0" fontId="73" fillId="0" borderId="2" xfId="0" applyFont="1" applyFill="1" applyBorder="1" applyAlignment="1">
      <alignment horizontal="left" vertical="center" wrapText="1"/>
    </xf>
    <xf numFmtId="3" fontId="9" fillId="0" borderId="2" xfId="5" applyNumberFormat="1" applyFont="1" applyFill="1" applyBorder="1" applyAlignment="1">
      <alignment horizontal="center" vertical="center" wrapText="1"/>
    </xf>
    <xf numFmtId="3" fontId="13" fillId="0" borderId="22" xfId="4" applyNumberFormat="1" applyFont="1" applyFill="1" applyBorder="1" applyAlignment="1">
      <alignment horizontal="center" vertical="center"/>
    </xf>
    <xf numFmtId="3" fontId="13" fillId="0" borderId="2" xfId="4" applyNumberFormat="1" applyFont="1" applyFill="1" applyBorder="1" applyAlignment="1">
      <alignment horizontal="center" vertical="center"/>
    </xf>
    <xf numFmtId="0" fontId="7" fillId="0" borderId="3" xfId="0" applyFont="1" applyFill="1" applyBorder="1" applyAlignment="1">
      <alignment horizontal="center" vertical="center"/>
    </xf>
    <xf numFmtId="0" fontId="12" fillId="0" borderId="0" xfId="0" applyFont="1" applyFill="1" applyAlignment="1">
      <alignment horizontal="center" vertical="center" wrapText="1"/>
    </xf>
    <xf numFmtId="3" fontId="9" fillId="0" borderId="22" xfId="4" applyNumberFormat="1" applyFont="1" applyFill="1" applyBorder="1" applyAlignment="1">
      <alignment horizontal="left" vertical="center" wrapText="1"/>
    </xf>
    <xf numFmtId="3" fontId="7" fillId="0" borderId="22" xfId="4" applyNumberFormat="1" applyFont="1" applyFill="1" applyBorder="1" applyAlignment="1">
      <alignment horizontal="left" vertical="center" wrapText="1"/>
    </xf>
    <xf numFmtId="49" fontId="70" fillId="0" borderId="3" xfId="0" applyNumberFormat="1" applyFont="1" applyFill="1" applyBorder="1" applyAlignment="1">
      <alignment horizontal="center" vertical="center" wrapText="1"/>
    </xf>
    <xf numFmtId="49" fontId="71" fillId="0" borderId="3" xfId="0" applyNumberFormat="1" applyFont="1" applyFill="1" applyBorder="1" applyAlignment="1">
      <alignment horizontal="left" vertical="center" wrapText="1"/>
    </xf>
    <xf numFmtId="49" fontId="10" fillId="0" borderId="2" xfId="0" applyNumberFormat="1" applyFont="1" applyFill="1" applyBorder="1" applyAlignment="1">
      <alignment horizontal="center"/>
    </xf>
    <xf numFmtId="3" fontId="74" fillId="0" borderId="2" xfId="5" applyNumberFormat="1" applyFont="1" applyFill="1" applyBorder="1" applyAlignment="1">
      <alignment horizontal="left" vertical="center" wrapText="1"/>
    </xf>
    <xf numFmtId="3" fontId="10" fillId="0" borderId="2" xfId="5" applyNumberFormat="1" applyFont="1" applyFill="1" applyBorder="1" applyAlignment="1">
      <alignment horizontal="left" vertical="center" wrapText="1"/>
    </xf>
    <xf numFmtId="0" fontId="11" fillId="0" borderId="2" xfId="0" applyFont="1" applyFill="1" applyBorder="1" applyAlignment="1">
      <alignment horizontal="center" vertical="center"/>
    </xf>
    <xf numFmtId="3" fontId="9" fillId="0" borderId="2" xfId="4" applyNumberFormat="1" applyFont="1" applyFill="1" applyBorder="1" applyAlignment="1">
      <alignment horizontal="center" vertical="center" wrapText="1"/>
    </xf>
    <xf numFmtId="3" fontId="74" fillId="0" borderId="2" xfId="0" applyNumberFormat="1" applyFont="1" applyFill="1" applyBorder="1" applyAlignment="1">
      <alignment horizontal="left" vertical="center" wrapText="1"/>
    </xf>
    <xf numFmtId="3" fontId="10" fillId="0" borderId="2"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3" fontId="76" fillId="0" borderId="2" xfId="5" applyNumberFormat="1" applyFont="1" applyFill="1" applyBorder="1" applyAlignment="1">
      <alignment horizontal="left" vertical="center" wrapText="1"/>
    </xf>
    <xf numFmtId="3" fontId="71" fillId="0" borderId="2" xfId="5" applyNumberFormat="1" applyFont="1" applyFill="1" applyBorder="1" applyAlignment="1">
      <alignment horizontal="left" vertical="center" wrapText="1"/>
    </xf>
    <xf numFmtId="0" fontId="70"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xf>
    <xf numFmtId="49" fontId="7" fillId="0" borderId="2" xfId="0" applyNumberFormat="1" applyFont="1" applyFill="1" applyBorder="1" applyAlignment="1">
      <alignment horizontal="center" vertical="center"/>
    </xf>
    <xf numFmtId="3" fontId="10" fillId="0" borderId="4"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49" fontId="8" fillId="0" borderId="2" xfId="0" applyNumberFormat="1" applyFont="1" applyFill="1" applyBorder="1" applyAlignment="1">
      <alignment horizontal="center" vertical="center"/>
    </xf>
    <xf numFmtId="3" fontId="9" fillId="0" borderId="2" xfId="0" applyNumberFormat="1" applyFont="1" applyFill="1" applyBorder="1" applyAlignment="1">
      <alignment vertical="center"/>
    </xf>
    <xf numFmtId="0" fontId="7" fillId="0" borderId="0" xfId="0" applyFont="1" applyFill="1" applyAlignment="1">
      <alignment horizontal="center" vertical="center" wrapText="1"/>
    </xf>
    <xf numFmtId="3" fontId="7" fillId="0" borderId="0" xfId="0" applyNumberFormat="1" applyFont="1" applyFill="1" applyAlignment="1">
      <alignment horizontal="center" vertical="center"/>
    </xf>
    <xf numFmtId="3" fontId="69" fillId="0" borderId="3"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4" fontId="85" fillId="0" borderId="2" xfId="1" applyNumberFormat="1" applyFont="1" applyFill="1" applyBorder="1" applyAlignment="1">
      <alignment horizontal="center" vertical="center"/>
    </xf>
    <xf numFmtId="49" fontId="9" fillId="2" borderId="3" xfId="0" applyNumberFormat="1" applyFont="1" applyFill="1" applyBorder="1" applyAlignment="1">
      <alignment horizontal="center" vertical="center"/>
    </xf>
    <xf numFmtId="49" fontId="9" fillId="2" borderId="4" xfId="0" applyNumberFormat="1" applyFont="1" applyFill="1" applyBorder="1" applyAlignment="1">
      <alignment horizontal="center" vertical="center"/>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3"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 xfId="0" applyFont="1" applyFill="1" applyBorder="1" applyAlignment="1">
      <alignment horizontal="center" vertical="center" wrapText="1"/>
    </xf>
    <xf numFmtId="3" fontId="79" fillId="0" borderId="3" xfId="0" applyNumberFormat="1" applyFont="1" applyBorder="1" applyAlignment="1">
      <alignment horizontal="center" vertical="center" wrapText="1"/>
    </xf>
    <xf numFmtId="3" fontId="79" fillId="0" borderId="5" xfId="0" applyNumberFormat="1" applyFont="1" applyBorder="1" applyAlignment="1">
      <alignment horizontal="center" vertical="center" wrapText="1"/>
    </xf>
    <xf numFmtId="3" fontId="79" fillId="0" borderId="4" xfId="0" applyNumberFormat="1" applyFont="1" applyBorder="1" applyAlignment="1">
      <alignment horizontal="center" vertical="center" wrapText="1"/>
    </xf>
    <xf numFmtId="0" fontId="79" fillId="0" borderId="3" xfId="0" applyFont="1" applyBorder="1" applyAlignment="1">
      <alignment horizontal="center" vertical="center" wrapText="1"/>
    </xf>
    <xf numFmtId="0" fontId="79" fillId="0" borderId="5" xfId="0" applyFont="1" applyBorder="1" applyAlignment="1">
      <alignment horizontal="center" vertical="center" wrapText="1"/>
    </xf>
    <xf numFmtId="0" fontId="79" fillId="0" borderId="4" xfId="0" applyFont="1" applyBorder="1" applyAlignment="1">
      <alignment horizontal="center" vertical="center" wrapText="1"/>
    </xf>
    <xf numFmtId="3" fontId="1" fillId="0" borderId="3"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3" fontId="1" fillId="0" borderId="5" xfId="0" applyNumberFormat="1" applyFont="1" applyFill="1" applyBorder="1" applyAlignment="1">
      <alignment horizontal="center" vertical="center" wrapText="1"/>
    </xf>
    <xf numFmtId="3" fontId="8" fillId="0" borderId="3" xfId="0" applyNumberFormat="1" applyFont="1" applyBorder="1" applyAlignment="1">
      <alignment horizontal="center" vertical="center" wrapText="1"/>
    </xf>
    <xf numFmtId="3" fontId="8" fillId="0" borderId="5" xfId="0" applyNumberFormat="1" applyFont="1" applyBorder="1" applyAlignment="1">
      <alignment horizontal="center" vertical="center" wrapText="1"/>
    </xf>
    <xf numFmtId="3" fontId="1" fillId="0" borderId="2"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0" fontId="65" fillId="0" borderId="2" xfId="0" applyFont="1" applyBorder="1" applyAlignment="1">
      <alignment horizontal="center" vertical="center" wrapText="1"/>
    </xf>
    <xf numFmtId="0" fontId="7" fillId="0" borderId="26" xfId="0" applyFont="1" applyBorder="1" applyAlignment="1">
      <alignment horizontal="center" vertical="center" wrapText="1"/>
    </xf>
    <xf numFmtId="0" fontId="66" fillId="0" borderId="22" xfId="0" applyFont="1" applyFill="1" applyBorder="1" applyAlignment="1">
      <alignment horizontal="center" vertical="center" wrapText="1"/>
    </xf>
    <xf numFmtId="0" fontId="66" fillId="0" borderId="26" xfId="0" applyFont="1" applyFill="1" applyBorder="1" applyAlignment="1">
      <alignment horizontal="center" vertical="center" wrapText="1"/>
    </xf>
    <xf numFmtId="0" fontId="66" fillId="0" borderId="25" xfId="0" applyFont="1" applyFill="1" applyBorder="1" applyAlignment="1">
      <alignment horizontal="center" vertical="center" wrapText="1"/>
    </xf>
    <xf numFmtId="4" fontId="7" fillId="0" borderId="3"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9" fillId="0" borderId="3"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4" fontId="7" fillId="0" borderId="2" xfId="0" applyNumberFormat="1" applyFont="1" applyFill="1" applyBorder="1" applyAlignment="1">
      <alignment horizontal="center" vertical="center" wrapText="1"/>
    </xf>
  </cellXfs>
  <cellStyles count="1667">
    <cellStyle name="20% - Accent1" xfId="9"/>
    <cellStyle name="20% - Accent1 10" xfId="10"/>
    <cellStyle name="20% - Accent1 10 2" xfId="11"/>
    <cellStyle name="20% - Accent1 11" xfId="12"/>
    <cellStyle name="20% - Accent1 11 2" xfId="13"/>
    <cellStyle name="20% - Accent1 12" xfId="14"/>
    <cellStyle name="20% - Accent1 2" xfId="15"/>
    <cellStyle name="20% - Accent1 2 2" xfId="16"/>
    <cellStyle name="20% - Accent1 3" xfId="17"/>
    <cellStyle name="20% - Accent1 3 2" xfId="18"/>
    <cellStyle name="20% - Accent1 4" xfId="19"/>
    <cellStyle name="20% - Accent1 4 2" xfId="20"/>
    <cellStyle name="20% - Accent1 5" xfId="21"/>
    <cellStyle name="20% - Accent1 5 2" xfId="22"/>
    <cellStyle name="20% - Accent1 6" xfId="23"/>
    <cellStyle name="20% - Accent1 6 2" xfId="24"/>
    <cellStyle name="20% - Accent1 7" xfId="25"/>
    <cellStyle name="20% - Accent1 7 2" xfId="26"/>
    <cellStyle name="20% - Accent1 8" xfId="27"/>
    <cellStyle name="20% - Accent1 8 2" xfId="28"/>
    <cellStyle name="20% - Accent1 9" xfId="29"/>
    <cellStyle name="20% - Accent1 9 2" xfId="30"/>
    <cellStyle name="20% - Accent2" xfId="31"/>
    <cellStyle name="20% - Accent2 10" xfId="32"/>
    <cellStyle name="20% - Accent2 10 2" xfId="33"/>
    <cellStyle name="20% - Accent2 11" xfId="34"/>
    <cellStyle name="20% - Accent2 11 2" xfId="35"/>
    <cellStyle name="20% - Accent2 12" xfId="36"/>
    <cellStyle name="20% - Accent2 2" xfId="37"/>
    <cellStyle name="20% - Accent2 2 2" xfId="38"/>
    <cellStyle name="20% - Accent2 3" xfId="39"/>
    <cellStyle name="20% - Accent2 3 2" xfId="40"/>
    <cellStyle name="20% - Accent2 4" xfId="41"/>
    <cellStyle name="20% - Accent2 4 2" xfId="42"/>
    <cellStyle name="20% - Accent2 5" xfId="43"/>
    <cellStyle name="20% - Accent2 5 2" xfId="44"/>
    <cellStyle name="20% - Accent2 6" xfId="45"/>
    <cellStyle name="20% - Accent2 6 2" xfId="46"/>
    <cellStyle name="20% - Accent2 7" xfId="47"/>
    <cellStyle name="20% - Accent2 7 2" xfId="48"/>
    <cellStyle name="20% - Accent2 8" xfId="49"/>
    <cellStyle name="20% - Accent2 8 2" xfId="50"/>
    <cellStyle name="20% - Accent2 9" xfId="51"/>
    <cellStyle name="20% - Accent2 9 2" xfId="52"/>
    <cellStyle name="20% - Accent3" xfId="53"/>
    <cellStyle name="20% - Accent3 10" xfId="54"/>
    <cellStyle name="20% - Accent3 10 2" xfId="55"/>
    <cellStyle name="20% - Accent3 11" xfId="56"/>
    <cellStyle name="20% - Accent3 11 2" xfId="57"/>
    <cellStyle name="20% - Accent3 12" xfId="58"/>
    <cellStyle name="20% - Accent3 2" xfId="59"/>
    <cellStyle name="20% - Accent3 2 2" xfId="60"/>
    <cellStyle name="20% - Accent3 3" xfId="61"/>
    <cellStyle name="20% - Accent3 3 2" xfId="62"/>
    <cellStyle name="20% - Accent3 4" xfId="63"/>
    <cellStyle name="20% - Accent3 4 2" xfId="64"/>
    <cellStyle name="20% - Accent3 5" xfId="65"/>
    <cellStyle name="20% - Accent3 5 2" xfId="66"/>
    <cellStyle name="20% - Accent3 6" xfId="67"/>
    <cellStyle name="20% - Accent3 6 2" xfId="68"/>
    <cellStyle name="20% - Accent3 7" xfId="69"/>
    <cellStyle name="20% - Accent3 7 2" xfId="70"/>
    <cellStyle name="20% - Accent3 8" xfId="71"/>
    <cellStyle name="20% - Accent3 8 2" xfId="72"/>
    <cellStyle name="20% - Accent3 9" xfId="73"/>
    <cellStyle name="20% - Accent3 9 2" xfId="74"/>
    <cellStyle name="20% - Accent4" xfId="75"/>
    <cellStyle name="20% - Accent4 10" xfId="76"/>
    <cellStyle name="20% - Accent4 10 2" xfId="77"/>
    <cellStyle name="20% - Accent4 11" xfId="78"/>
    <cellStyle name="20% - Accent4 11 2" xfId="79"/>
    <cellStyle name="20% - Accent4 12" xfId="80"/>
    <cellStyle name="20% - Accent4 2" xfId="81"/>
    <cellStyle name="20% - Accent4 2 2" xfId="82"/>
    <cellStyle name="20% - Accent4 3" xfId="83"/>
    <cellStyle name="20% - Accent4 3 2" xfId="84"/>
    <cellStyle name="20% - Accent4 4" xfId="85"/>
    <cellStyle name="20% - Accent4 4 2" xfId="86"/>
    <cellStyle name="20% - Accent4 5" xfId="87"/>
    <cellStyle name="20% - Accent4 5 2" xfId="88"/>
    <cellStyle name="20% - Accent4 6" xfId="89"/>
    <cellStyle name="20% - Accent4 6 2" xfId="90"/>
    <cellStyle name="20% - Accent4 7" xfId="91"/>
    <cellStyle name="20% - Accent4 7 2" xfId="92"/>
    <cellStyle name="20% - Accent4 8" xfId="93"/>
    <cellStyle name="20% - Accent4 8 2" xfId="94"/>
    <cellStyle name="20% - Accent4 9" xfId="95"/>
    <cellStyle name="20% - Accent4 9 2" xfId="96"/>
    <cellStyle name="20% - Accent5" xfId="97"/>
    <cellStyle name="20% - Accent5 10" xfId="98"/>
    <cellStyle name="20% - Accent5 10 2" xfId="99"/>
    <cellStyle name="20% - Accent5 11" xfId="100"/>
    <cellStyle name="20% - Accent5 11 2" xfId="101"/>
    <cellStyle name="20% - Accent5 12" xfId="102"/>
    <cellStyle name="20% - Accent5 2" xfId="103"/>
    <cellStyle name="20% - Accent5 2 2" xfId="104"/>
    <cellStyle name="20% - Accent5 3" xfId="105"/>
    <cellStyle name="20% - Accent5 3 2" xfId="106"/>
    <cellStyle name="20% - Accent5 4" xfId="107"/>
    <cellStyle name="20% - Accent5 4 2" xfId="108"/>
    <cellStyle name="20% - Accent5 5" xfId="109"/>
    <cellStyle name="20% - Accent5 5 2" xfId="110"/>
    <cellStyle name="20% - Accent5 6" xfId="111"/>
    <cellStyle name="20% - Accent5 6 2" xfId="112"/>
    <cellStyle name="20% - Accent5 7" xfId="113"/>
    <cellStyle name="20% - Accent5 7 2" xfId="114"/>
    <cellStyle name="20% - Accent5 8" xfId="115"/>
    <cellStyle name="20% - Accent5 8 2" xfId="116"/>
    <cellStyle name="20% - Accent5 9" xfId="117"/>
    <cellStyle name="20% - Accent5 9 2" xfId="118"/>
    <cellStyle name="20% - Accent6" xfId="119"/>
    <cellStyle name="20% - Accent6 10" xfId="120"/>
    <cellStyle name="20% - Accent6 10 2" xfId="121"/>
    <cellStyle name="20% - Accent6 11" xfId="122"/>
    <cellStyle name="20% - Accent6 11 2" xfId="123"/>
    <cellStyle name="20% - Accent6 12" xfId="124"/>
    <cellStyle name="20% - Accent6 2" xfId="125"/>
    <cellStyle name="20% - Accent6 2 2" xfId="126"/>
    <cellStyle name="20% - Accent6 3" xfId="127"/>
    <cellStyle name="20% - Accent6 3 2" xfId="128"/>
    <cellStyle name="20% - Accent6 4" xfId="129"/>
    <cellStyle name="20% - Accent6 4 2" xfId="130"/>
    <cellStyle name="20% - Accent6 5" xfId="131"/>
    <cellStyle name="20% - Accent6 5 2" xfId="132"/>
    <cellStyle name="20% - Accent6 6" xfId="133"/>
    <cellStyle name="20% - Accent6 6 2" xfId="134"/>
    <cellStyle name="20% - Accent6 7" xfId="135"/>
    <cellStyle name="20% - Accent6 7 2" xfId="136"/>
    <cellStyle name="20% - Accent6 8" xfId="137"/>
    <cellStyle name="20% - Accent6 8 2" xfId="138"/>
    <cellStyle name="20% - Accent6 9" xfId="139"/>
    <cellStyle name="20% - Accent6 9 2" xfId="140"/>
    <cellStyle name="20% - Акцент1 2" xfId="141"/>
    <cellStyle name="20% - Акцент1 2 10" xfId="142"/>
    <cellStyle name="20% - Акцент1 2 10 2" xfId="143"/>
    <cellStyle name="20% - Акцент1 2 11" xfId="144"/>
    <cellStyle name="20% - Акцент1 2 11 2" xfId="145"/>
    <cellStyle name="20% - Акцент1 2 12" xfId="146"/>
    <cellStyle name="20% - Акцент1 2 13" xfId="147"/>
    <cellStyle name="20% - Акцент1 2 14" xfId="148"/>
    <cellStyle name="20% - Акцент1 2 15" xfId="149"/>
    <cellStyle name="20% - Акцент1 2 16" xfId="150"/>
    <cellStyle name="20% - Акцент1 2 17" xfId="151"/>
    <cellStyle name="20% - Акцент1 2 18" xfId="152"/>
    <cellStyle name="20% - Акцент1 2 19" xfId="153"/>
    <cellStyle name="20% - Акцент1 2 2" xfId="154"/>
    <cellStyle name="20% - Акцент1 2 2 2" xfId="155"/>
    <cellStyle name="20% - Акцент1 2 20" xfId="156"/>
    <cellStyle name="20% - Акцент1 2 3" xfId="157"/>
    <cellStyle name="20% - Акцент1 2 3 2" xfId="158"/>
    <cellStyle name="20% - Акцент1 2 4" xfId="159"/>
    <cellStyle name="20% - Акцент1 2 4 2" xfId="160"/>
    <cellStyle name="20% - Акцент1 2 5" xfId="161"/>
    <cellStyle name="20% - Акцент1 2 5 2" xfId="162"/>
    <cellStyle name="20% - Акцент1 2 6" xfId="163"/>
    <cellStyle name="20% - Акцент1 2 6 2" xfId="164"/>
    <cellStyle name="20% - Акцент1 2 7" xfId="165"/>
    <cellStyle name="20% - Акцент1 2 7 2" xfId="166"/>
    <cellStyle name="20% - Акцент1 2 8" xfId="167"/>
    <cellStyle name="20% - Акцент1 2 8 2" xfId="168"/>
    <cellStyle name="20% - Акцент1 2 9" xfId="169"/>
    <cellStyle name="20% - Акцент1 2 9 2" xfId="170"/>
    <cellStyle name="20% - Акцент2 2" xfId="171"/>
    <cellStyle name="20% - Акцент2 2 10" xfId="172"/>
    <cellStyle name="20% - Акцент2 2 10 2" xfId="173"/>
    <cellStyle name="20% - Акцент2 2 11" xfId="174"/>
    <cellStyle name="20% - Акцент2 2 11 2" xfId="175"/>
    <cellStyle name="20% - Акцент2 2 12" xfId="176"/>
    <cellStyle name="20% - Акцент2 2 13" xfId="177"/>
    <cellStyle name="20% - Акцент2 2 14" xfId="178"/>
    <cellStyle name="20% - Акцент2 2 15" xfId="179"/>
    <cellStyle name="20% - Акцент2 2 16" xfId="180"/>
    <cellStyle name="20% - Акцент2 2 17" xfId="181"/>
    <cellStyle name="20% - Акцент2 2 18" xfId="182"/>
    <cellStyle name="20% - Акцент2 2 19" xfId="183"/>
    <cellStyle name="20% - Акцент2 2 2" xfId="184"/>
    <cellStyle name="20% - Акцент2 2 2 2" xfId="185"/>
    <cellStyle name="20% - Акцент2 2 20" xfId="186"/>
    <cellStyle name="20% - Акцент2 2 3" xfId="187"/>
    <cellStyle name="20% - Акцент2 2 3 2" xfId="188"/>
    <cellStyle name="20% - Акцент2 2 4" xfId="189"/>
    <cellStyle name="20% - Акцент2 2 4 2" xfId="190"/>
    <cellStyle name="20% - Акцент2 2 5" xfId="191"/>
    <cellStyle name="20% - Акцент2 2 5 2" xfId="192"/>
    <cellStyle name="20% - Акцент2 2 6" xfId="193"/>
    <cellStyle name="20% - Акцент2 2 6 2" xfId="194"/>
    <cellStyle name="20% - Акцент2 2 7" xfId="195"/>
    <cellStyle name="20% - Акцент2 2 7 2" xfId="196"/>
    <cellStyle name="20% - Акцент2 2 8" xfId="197"/>
    <cellStyle name="20% - Акцент2 2 8 2" xfId="198"/>
    <cellStyle name="20% - Акцент2 2 9" xfId="199"/>
    <cellStyle name="20% - Акцент2 2 9 2" xfId="200"/>
    <cellStyle name="20% - Акцент3 2" xfId="201"/>
    <cellStyle name="20% - Акцент3 2 10" xfId="202"/>
    <cellStyle name="20% - Акцент3 2 10 2" xfId="203"/>
    <cellStyle name="20% - Акцент3 2 11" xfId="204"/>
    <cellStyle name="20% - Акцент3 2 11 2" xfId="205"/>
    <cellStyle name="20% - Акцент3 2 12" xfId="206"/>
    <cellStyle name="20% - Акцент3 2 13" xfId="207"/>
    <cellStyle name="20% - Акцент3 2 14" xfId="208"/>
    <cellStyle name="20% - Акцент3 2 15" xfId="209"/>
    <cellStyle name="20% - Акцент3 2 16" xfId="210"/>
    <cellStyle name="20% - Акцент3 2 17" xfId="211"/>
    <cellStyle name="20% - Акцент3 2 18" xfId="212"/>
    <cellStyle name="20% - Акцент3 2 19" xfId="213"/>
    <cellStyle name="20% - Акцент3 2 2" xfId="214"/>
    <cellStyle name="20% - Акцент3 2 2 2" xfId="215"/>
    <cellStyle name="20% - Акцент3 2 20" xfId="216"/>
    <cellStyle name="20% - Акцент3 2 3" xfId="217"/>
    <cellStyle name="20% - Акцент3 2 3 2" xfId="218"/>
    <cellStyle name="20% - Акцент3 2 4" xfId="219"/>
    <cellStyle name="20% - Акцент3 2 4 2" xfId="220"/>
    <cellStyle name="20% - Акцент3 2 5" xfId="221"/>
    <cellStyle name="20% - Акцент3 2 5 2" xfId="222"/>
    <cellStyle name="20% - Акцент3 2 6" xfId="223"/>
    <cellStyle name="20% - Акцент3 2 6 2" xfId="224"/>
    <cellStyle name="20% - Акцент3 2 7" xfId="225"/>
    <cellStyle name="20% - Акцент3 2 7 2" xfId="226"/>
    <cellStyle name="20% - Акцент3 2 8" xfId="227"/>
    <cellStyle name="20% - Акцент3 2 8 2" xfId="228"/>
    <cellStyle name="20% - Акцент3 2 9" xfId="229"/>
    <cellStyle name="20% - Акцент3 2 9 2" xfId="230"/>
    <cellStyle name="20% - Акцент4 2" xfId="231"/>
    <cellStyle name="20% - Акцент4 2 10" xfId="232"/>
    <cellStyle name="20% - Акцент4 2 10 2" xfId="233"/>
    <cellStyle name="20% - Акцент4 2 11" xfId="234"/>
    <cellStyle name="20% - Акцент4 2 11 2" xfId="235"/>
    <cellStyle name="20% - Акцент4 2 12" xfId="236"/>
    <cellStyle name="20% - Акцент4 2 13" xfId="237"/>
    <cellStyle name="20% - Акцент4 2 14" xfId="238"/>
    <cellStyle name="20% - Акцент4 2 15" xfId="239"/>
    <cellStyle name="20% - Акцент4 2 16" xfId="240"/>
    <cellStyle name="20% - Акцент4 2 17" xfId="241"/>
    <cellStyle name="20% - Акцент4 2 18" xfId="242"/>
    <cellStyle name="20% - Акцент4 2 19" xfId="243"/>
    <cellStyle name="20% - Акцент4 2 2" xfId="244"/>
    <cellStyle name="20% - Акцент4 2 2 2" xfId="245"/>
    <cellStyle name="20% - Акцент4 2 20" xfId="246"/>
    <cellStyle name="20% - Акцент4 2 3" xfId="247"/>
    <cellStyle name="20% - Акцент4 2 3 2" xfId="248"/>
    <cellStyle name="20% - Акцент4 2 4" xfId="249"/>
    <cellStyle name="20% - Акцент4 2 4 2" xfId="250"/>
    <cellStyle name="20% - Акцент4 2 5" xfId="251"/>
    <cellStyle name="20% - Акцент4 2 5 2" xfId="252"/>
    <cellStyle name="20% - Акцент4 2 6" xfId="253"/>
    <cellStyle name="20% - Акцент4 2 6 2" xfId="254"/>
    <cellStyle name="20% - Акцент4 2 7" xfId="255"/>
    <cellStyle name="20% - Акцент4 2 7 2" xfId="256"/>
    <cellStyle name="20% - Акцент4 2 8" xfId="257"/>
    <cellStyle name="20% - Акцент4 2 8 2" xfId="258"/>
    <cellStyle name="20% - Акцент4 2 9" xfId="259"/>
    <cellStyle name="20% - Акцент4 2 9 2" xfId="260"/>
    <cellStyle name="20% - Акцент5 2" xfId="261"/>
    <cellStyle name="20% - Акцент5 2 10" xfId="262"/>
    <cellStyle name="20% - Акцент5 2 10 2" xfId="263"/>
    <cellStyle name="20% - Акцент5 2 11" xfId="264"/>
    <cellStyle name="20% - Акцент5 2 11 2" xfId="265"/>
    <cellStyle name="20% - Акцент5 2 12" xfId="266"/>
    <cellStyle name="20% - Акцент5 2 13" xfId="267"/>
    <cellStyle name="20% - Акцент5 2 14" xfId="268"/>
    <cellStyle name="20% - Акцент5 2 15" xfId="269"/>
    <cellStyle name="20% - Акцент5 2 16" xfId="270"/>
    <cellStyle name="20% - Акцент5 2 17" xfId="271"/>
    <cellStyle name="20% - Акцент5 2 18" xfId="272"/>
    <cellStyle name="20% - Акцент5 2 19" xfId="273"/>
    <cellStyle name="20% - Акцент5 2 2" xfId="274"/>
    <cellStyle name="20% - Акцент5 2 2 2" xfId="275"/>
    <cellStyle name="20% - Акцент5 2 20" xfId="276"/>
    <cellStyle name="20% - Акцент5 2 3" xfId="277"/>
    <cellStyle name="20% - Акцент5 2 3 2" xfId="278"/>
    <cellStyle name="20% - Акцент5 2 4" xfId="279"/>
    <cellStyle name="20% - Акцент5 2 4 2" xfId="280"/>
    <cellStyle name="20% - Акцент5 2 5" xfId="281"/>
    <cellStyle name="20% - Акцент5 2 5 2" xfId="282"/>
    <cellStyle name="20% - Акцент5 2 6" xfId="283"/>
    <cellStyle name="20% - Акцент5 2 6 2" xfId="284"/>
    <cellStyle name="20% - Акцент5 2 7" xfId="285"/>
    <cellStyle name="20% - Акцент5 2 7 2" xfId="286"/>
    <cellStyle name="20% - Акцент5 2 8" xfId="287"/>
    <cellStyle name="20% - Акцент5 2 8 2" xfId="288"/>
    <cellStyle name="20% - Акцент5 2 9" xfId="289"/>
    <cellStyle name="20% - Акцент5 2 9 2" xfId="290"/>
    <cellStyle name="20% - Акцент6 2" xfId="291"/>
    <cellStyle name="20% - Акцент6 2 10" xfId="292"/>
    <cellStyle name="20% - Акцент6 2 10 2" xfId="293"/>
    <cellStyle name="20% - Акцент6 2 11" xfId="294"/>
    <cellStyle name="20% - Акцент6 2 11 2" xfId="295"/>
    <cellStyle name="20% - Акцент6 2 12" xfId="296"/>
    <cellStyle name="20% - Акцент6 2 13" xfId="297"/>
    <cellStyle name="20% - Акцент6 2 14" xfId="298"/>
    <cellStyle name="20% - Акцент6 2 15" xfId="299"/>
    <cellStyle name="20% - Акцент6 2 16" xfId="300"/>
    <cellStyle name="20% - Акцент6 2 17" xfId="301"/>
    <cellStyle name="20% - Акцент6 2 18" xfId="302"/>
    <cellStyle name="20% - Акцент6 2 19" xfId="303"/>
    <cellStyle name="20% - Акцент6 2 2" xfId="304"/>
    <cellStyle name="20% - Акцент6 2 2 2" xfId="305"/>
    <cellStyle name="20% - Акцент6 2 20" xfId="306"/>
    <cellStyle name="20% - Акцент6 2 3" xfId="307"/>
    <cellStyle name="20% - Акцент6 2 3 2" xfId="308"/>
    <cellStyle name="20% - Акцент6 2 4" xfId="309"/>
    <cellStyle name="20% - Акцент6 2 4 2" xfId="310"/>
    <cellStyle name="20% - Акцент6 2 5" xfId="311"/>
    <cellStyle name="20% - Акцент6 2 5 2" xfId="312"/>
    <cellStyle name="20% - Акцент6 2 6" xfId="313"/>
    <cellStyle name="20% - Акцент6 2 6 2" xfId="314"/>
    <cellStyle name="20% - Акцент6 2 7" xfId="315"/>
    <cellStyle name="20% - Акцент6 2 7 2" xfId="316"/>
    <cellStyle name="20% - Акцент6 2 8" xfId="317"/>
    <cellStyle name="20% - Акцент6 2 8 2" xfId="318"/>
    <cellStyle name="20% - Акцент6 2 9" xfId="319"/>
    <cellStyle name="20% - Акцент6 2 9 2" xfId="320"/>
    <cellStyle name="40% - Accent1" xfId="321"/>
    <cellStyle name="40% - Accent1 10" xfId="322"/>
    <cellStyle name="40% - Accent1 10 2" xfId="323"/>
    <cellStyle name="40% - Accent1 11" xfId="324"/>
    <cellStyle name="40% - Accent1 11 2" xfId="325"/>
    <cellStyle name="40% - Accent1 12" xfId="326"/>
    <cellStyle name="40% - Accent1 2" xfId="327"/>
    <cellStyle name="40% - Accent1 2 2" xfId="328"/>
    <cellStyle name="40% - Accent1 3" xfId="329"/>
    <cellStyle name="40% - Accent1 3 2" xfId="330"/>
    <cellStyle name="40% - Accent1 4" xfId="331"/>
    <cellStyle name="40% - Accent1 4 2" xfId="332"/>
    <cellStyle name="40% - Accent1 5" xfId="333"/>
    <cellStyle name="40% - Accent1 5 2" xfId="334"/>
    <cellStyle name="40% - Accent1 6" xfId="335"/>
    <cellStyle name="40% - Accent1 6 2" xfId="336"/>
    <cellStyle name="40% - Accent1 7" xfId="337"/>
    <cellStyle name="40% - Accent1 7 2" xfId="338"/>
    <cellStyle name="40% - Accent1 8" xfId="339"/>
    <cellStyle name="40% - Accent1 8 2" xfId="340"/>
    <cellStyle name="40% - Accent1 9" xfId="341"/>
    <cellStyle name="40% - Accent1 9 2" xfId="342"/>
    <cellStyle name="40% - Accent2" xfId="343"/>
    <cellStyle name="40% - Accent2 10" xfId="344"/>
    <cellStyle name="40% - Accent2 10 2" xfId="345"/>
    <cellStyle name="40% - Accent2 11" xfId="346"/>
    <cellStyle name="40% - Accent2 11 2" xfId="347"/>
    <cellStyle name="40% - Accent2 12" xfId="348"/>
    <cellStyle name="40% - Accent2 2" xfId="349"/>
    <cellStyle name="40% - Accent2 2 2" xfId="350"/>
    <cellStyle name="40% - Accent2 3" xfId="351"/>
    <cellStyle name="40% - Accent2 3 2" xfId="352"/>
    <cellStyle name="40% - Accent2 4" xfId="353"/>
    <cellStyle name="40% - Accent2 4 2" xfId="354"/>
    <cellStyle name="40% - Accent2 5" xfId="355"/>
    <cellStyle name="40% - Accent2 5 2" xfId="356"/>
    <cellStyle name="40% - Accent2 6" xfId="357"/>
    <cellStyle name="40% - Accent2 6 2" xfId="358"/>
    <cellStyle name="40% - Accent2 7" xfId="359"/>
    <cellStyle name="40% - Accent2 7 2" xfId="360"/>
    <cellStyle name="40% - Accent2 8" xfId="361"/>
    <cellStyle name="40% - Accent2 8 2" xfId="362"/>
    <cellStyle name="40% - Accent2 9" xfId="363"/>
    <cellStyle name="40% - Accent2 9 2" xfId="364"/>
    <cellStyle name="40% - Accent3" xfId="365"/>
    <cellStyle name="40% - Accent3 10" xfId="366"/>
    <cellStyle name="40% - Accent3 10 2" xfId="367"/>
    <cellStyle name="40% - Accent3 11" xfId="368"/>
    <cellStyle name="40% - Accent3 11 2" xfId="369"/>
    <cellStyle name="40% - Accent3 12" xfId="370"/>
    <cellStyle name="40% - Accent3 2" xfId="371"/>
    <cellStyle name="40% - Accent3 2 2" xfId="372"/>
    <cellStyle name="40% - Accent3 3" xfId="373"/>
    <cellStyle name="40% - Accent3 3 2" xfId="374"/>
    <cellStyle name="40% - Accent3 4" xfId="375"/>
    <cellStyle name="40% - Accent3 4 2" xfId="376"/>
    <cellStyle name="40% - Accent3 5" xfId="377"/>
    <cellStyle name="40% - Accent3 5 2" xfId="378"/>
    <cellStyle name="40% - Accent3 6" xfId="379"/>
    <cellStyle name="40% - Accent3 6 2" xfId="380"/>
    <cellStyle name="40% - Accent3 7" xfId="381"/>
    <cellStyle name="40% - Accent3 7 2" xfId="382"/>
    <cellStyle name="40% - Accent3 8" xfId="383"/>
    <cellStyle name="40% - Accent3 8 2" xfId="384"/>
    <cellStyle name="40% - Accent3 9" xfId="385"/>
    <cellStyle name="40% - Accent3 9 2" xfId="386"/>
    <cellStyle name="40% - Accent4" xfId="387"/>
    <cellStyle name="40% - Accent4 10" xfId="388"/>
    <cellStyle name="40% - Accent4 10 2" xfId="389"/>
    <cellStyle name="40% - Accent4 11" xfId="390"/>
    <cellStyle name="40% - Accent4 11 2" xfId="391"/>
    <cellStyle name="40% - Accent4 12" xfId="392"/>
    <cellStyle name="40% - Accent4 2" xfId="393"/>
    <cellStyle name="40% - Accent4 2 2" xfId="394"/>
    <cellStyle name="40% - Accent4 3" xfId="395"/>
    <cellStyle name="40% - Accent4 3 2" xfId="396"/>
    <cellStyle name="40% - Accent4 4" xfId="397"/>
    <cellStyle name="40% - Accent4 4 2" xfId="398"/>
    <cellStyle name="40% - Accent4 5" xfId="399"/>
    <cellStyle name="40% - Accent4 5 2" xfId="400"/>
    <cellStyle name="40% - Accent4 6" xfId="401"/>
    <cellStyle name="40% - Accent4 6 2" xfId="402"/>
    <cellStyle name="40% - Accent4 7" xfId="403"/>
    <cellStyle name="40% - Accent4 7 2" xfId="404"/>
    <cellStyle name="40% - Accent4 8" xfId="405"/>
    <cellStyle name="40% - Accent4 8 2" xfId="406"/>
    <cellStyle name="40% - Accent4 9" xfId="407"/>
    <cellStyle name="40% - Accent4 9 2" xfId="408"/>
    <cellStyle name="40% - Accent5" xfId="409"/>
    <cellStyle name="40% - Accent5 10" xfId="410"/>
    <cellStyle name="40% - Accent5 10 2" xfId="411"/>
    <cellStyle name="40% - Accent5 11" xfId="412"/>
    <cellStyle name="40% - Accent5 11 2" xfId="413"/>
    <cellStyle name="40% - Accent5 12" xfId="414"/>
    <cellStyle name="40% - Accent5 2" xfId="415"/>
    <cellStyle name="40% - Accent5 2 2" xfId="416"/>
    <cellStyle name="40% - Accent5 3" xfId="417"/>
    <cellStyle name="40% - Accent5 3 2" xfId="418"/>
    <cellStyle name="40% - Accent5 4" xfId="419"/>
    <cellStyle name="40% - Accent5 4 2" xfId="420"/>
    <cellStyle name="40% - Accent5 5" xfId="421"/>
    <cellStyle name="40% - Accent5 5 2" xfId="422"/>
    <cellStyle name="40% - Accent5 6" xfId="423"/>
    <cellStyle name="40% - Accent5 6 2" xfId="424"/>
    <cellStyle name="40% - Accent5 7" xfId="425"/>
    <cellStyle name="40% - Accent5 7 2" xfId="426"/>
    <cellStyle name="40% - Accent5 8" xfId="427"/>
    <cellStyle name="40% - Accent5 8 2" xfId="428"/>
    <cellStyle name="40% - Accent5 9" xfId="429"/>
    <cellStyle name="40% - Accent5 9 2" xfId="430"/>
    <cellStyle name="40% - Accent6" xfId="431"/>
    <cellStyle name="40% - Accent6 10" xfId="432"/>
    <cellStyle name="40% - Accent6 10 2" xfId="433"/>
    <cellStyle name="40% - Accent6 11" xfId="434"/>
    <cellStyle name="40% - Accent6 11 2" xfId="435"/>
    <cellStyle name="40% - Accent6 12" xfId="436"/>
    <cellStyle name="40% - Accent6 2" xfId="437"/>
    <cellStyle name="40% - Accent6 2 2" xfId="438"/>
    <cellStyle name="40% - Accent6 3" xfId="439"/>
    <cellStyle name="40% - Accent6 3 2" xfId="440"/>
    <cellStyle name="40% - Accent6 4" xfId="441"/>
    <cellStyle name="40% - Accent6 4 2" xfId="442"/>
    <cellStyle name="40% - Accent6 5" xfId="443"/>
    <cellStyle name="40% - Accent6 5 2" xfId="444"/>
    <cellStyle name="40% - Accent6 6" xfId="445"/>
    <cellStyle name="40% - Accent6 6 2" xfId="446"/>
    <cellStyle name="40% - Accent6 7" xfId="447"/>
    <cellStyle name="40% - Accent6 7 2" xfId="448"/>
    <cellStyle name="40% - Accent6 8" xfId="449"/>
    <cellStyle name="40% - Accent6 8 2" xfId="450"/>
    <cellStyle name="40% - Accent6 9" xfId="451"/>
    <cellStyle name="40% - Accent6 9 2" xfId="452"/>
    <cellStyle name="40% - Акцент1 2" xfId="453"/>
    <cellStyle name="40% - Акцент1 2 10" xfId="454"/>
    <cellStyle name="40% - Акцент1 2 10 2" xfId="455"/>
    <cellStyle name="40% - Акцент1 2 11" xfId="456"/>
    <cellStyle name="40% - Акцент1 2 11 2" xfId="457"/>
    <cellStyle name="40% - Акцент1 2 12" xfId="458"/>
    <cellStyle name="40% - Акцент1 2 13" xfId="459"/>
    <cellStyle name="40% - Акцент1 2 14" xfId="460"/>
    <cellStyle name="40% - Акцент1 2 15" xfId="461"/>
    <cellStyle name="40% - Акцент1 2 16" xfId="462"/>
    <cellStyle name="40% - Акцент1 2 17" xfId="463"/>
    <cellStyle name="40% - Акцент1 2 18" xfId="464"/>
    <cellStyle name="40% - Акцент1 2 19" xfId="465"/>
    <cellStyle name="40% - Акцент1 2 2" xfId="466"/>
    <cellStyle name="40% - Акцент1 2 2 2" xfId="467"/>
    <cellStyle name="40% - Акцент1 2 20" xfId="468"/>
    <cellStyle name="40% - Акцент1 2 3" xfId="469"/>
    <cellStyle name="40% - Акцент1 2 3 2" xfId="470"/>
    <cellStyle name="40% - Акцент1 2 4" xfId="471"/>
    <cellStyle name="40% - Акцент1 2 4 2" xfId="472"/>
    <cellStyle name="40% - Акцент1 2 5" xfId="473"/>
    <cellStyle name="40% - Акцент1 2 5 2" xfId="474"/>
    <cellStyle name="40% - Акцент1 2 6" xfId="475"/>
    <cellStyle name="40% - Акцент1 2 6 2" xfId="476"/>
    <cellStyle name="40% - Акцент1 2 7" xfId="477"/>
    <cellStyle name="40% - Акцент1 2 7 2" xfId="478"/>
    <cellStyle name="40% - Акцент1 2 8" xfId="479"/>
    <cellStyle name="40% - Акцент1 2 8 2" xfId="480"/>
    <cellStyle name="40% - Акцент1 2 9" xfId="481"/>
    <cellStyle name="40% - Акцент1 2 9 2" xfId="482"/>
    <cellStyle name="40% - Акцент2 2" xfId="483"/>
    <cellStyle name="40% - Акцент2 2 10" xfId="484"/>
    <cellStyle name="40% - Акцент2 2 10 2" xfId="485"/>
    <cellStyle name="40% - Акцент2 2 11" xfId="486"/>
    <cellStyle name="40% - Акцент2 2 11 2" xfId="487"/>
    <cellStyle name="40% - Акцент2 2 12" xfId="488"/>
    <cellStyle name="40% - Акцент2 2 13" xfId="489"/>
    <cellStyle name="40% - Акцент2 2 14" xfId="490"/>
    <cellStyle name="40% - Акцент2 2 15" xfId="491"/>
    <cellStyle name="40% - Акцент2 2 16" xfId="492"/>
    <cellStyle name="40% - Акцент2 2 17" xfId="493"/>
    <cellStyle name="40% - Акцент2 2 18" xfId="494"/>
    <cellStyle name="40% - Акцент2 2 19" xfId="495"/>
    <cellStyle name="40% - Акцент2 2 2" xfId="496"/>
    <cellStyle name="40% - Акцент2 2 2 2" xfId="497"/>
    <cellStyle name="40% - Акцент2 2 20" xfId="498"/>
    <cellStyle name="40% - Акцент2 2 3" xfId="499"/>
    <cellStyle name="40% - Акцент2 2 3 2" xfId="500"/>
    <cellStyle name="40% - Акцент2 2 4" xfId="501"/>
    <cellStyle name="40% - Акцент2 2 4 2" xfId="502"/>
    <cellStyle name="40% - Акцент2 2 5" xfId="503"/>
    <cellStyle name="40% - Акцент2 2 5 2" xfId="504"/>
    <cellStyle name="40% - Акцент2 2 6" xfId="505"/>
    <cellStyle name="40% - Акцент2 2 6 2" xfId="506"/>
    <cellStyle name="40% - Акцент2 2 7" xfId="507"/>
    <cellStyle name="40% - Акцент2 2 7 2" xfId="508"/>
    <cellStyle name="40% - Акцент2 2 8" xfId="509"/>
    <cellStyle name="40% - Акцент2 2 8 2" xfId="510"/>
    <cellStyle name="40% - Акцент2 2 9" xfId="511"/>
    <cellStyle name="40% - Акцент2 2 9 2" xfId="512"/>
    <cellStyle name="40% - Акцент3 2" xfId="513"/>
    <cellStyle name="40% - Акцент3 2 10" xfId="514"/>
    <cellStyle name="40% - Акцент3 2 10 2" xfId="515"/>
    <cellStyle name="40% - Акцент3 2 11" xfId="516"/>
    <cellStyle name="40% - Акцент3 2 11 2" xfId="517"/>
    <cellStyle name="40% - Акцент3 2 12" xfId="518"/>
    <cellStyle name="40% - Акцент3 2 13" xfId="519"/>
    <cellStyle name="40% - Акцент3 2 14" xfId="520"/>
    <cellStyle name="40% - Акцент3 2 15" xfId="521"/>
    <cellStyle name="40% - Акцент3 2 16" xfId="522"/>
    <cellStyle name="40% - Акцент3 2 17" xfId="523"/>
    <cellStyle name="40% - Акцент3 2 18" xfId="524"/>
    <cellStyle name="40% - Акцент3 2 19" xfId="525"/>
    <cellStyle name="40% - Акцент3 2 2" xfId="526"/>
    <cellStyle name="40% - Акцент3 2 2 2" xfId="527"/>
    <cellStyle name="40% - Акцент3 2 20" xfId="528"/>
    <cellStyle name="40% - Акцент3 2 3" xfId="529"/>
    <cellStyle name="40% - Акцент3 2 3 2" xfId="530"/>
    <cellStyle name="40% - Акцент3 2 4" xfId="531"/>
    <cellStyle name="40% - Акцент3 2 4 2" xfId="532"/>
    <cellStyle name="40% - Акцент3 2 5" xfId="533"/>
    <cellStyle name="40% - Акцент3 2 5 2" xfId="534"/>
    <cellStyle name="40% - Акцент3 2 6" xfId="535"/>
    <cellStyle name="40% - Акцент3 2 6 2" xfId="536"/>
    <cellStyle name="40% - Акцент3 2 7" xfId="537"/>
    <cellStyle name="40% - Акцент3 2 7 2" xfId="538"/>
    <cellStyle name="40% - Акцент3 2 8" xfId="539"/>
    <cellStyle name="40% - Акцент3 2 8 2" xfId="540"/>
    <cellStyle name="40% - Акцент3 2 9" xfId="541"/>
    <cellStyle name="40% - Акцент3 2 9 2" xfId="542"/>
    <cellStyle name="40% - Акцент4 2" xfId="543"/>
    <cellStyle name="40% - Акцент4 2 10" xfId="544"/>
    <cellStyle name="40% - Акцент4 2 10 2" xfId="545"/>
    <cellStyle name="40% - Акцент4 2 11" xfId="546"/>
    <cellStyle name="40% - Акцент4 2 11 2" xfId="547"/>
    <cellStyle name="40% - Акцент4 2 12" xfId="548"/>
    <cellStyle name="40% - Акцент4 2 13" xfId="549"/>
    <cellStyle name="40% - Акцент4 2 14" xfId="550"/>
    <cellStyle name="40% - Акцент4 2 15" xfId="551"/>
    <cellStyle name="40% - Акцент4 2 16" xfId="552"/>
    <cellStyle name="40% - Акцент4 2 17" xfId="553"/>
    <cellStyle name="40% - Акцент4 2 18" xfId="554"/>
    <cellStyle name="40% - Акцент4 2 19" xfId="555"/>
    <cellStyle name="40% - Акцент4 2 2" xfId="556"/>
    <cellStyle name="40% - Акцент4 2 2 2" xfId="557"/>
    <cellStyle name="40% - Акцент4 2 20" xfId="558"/>
    <cellStyle name="40% - Акцент4 2 3" xfId="559"/>
    <cellStyle name="40% - Акцент4 2 3 2" xfId="560"/>
    <cellStyle name="40% - Акцент4 2 4" xfId="561"/>
    <cellStyle name="40% - Акцент4 2 4 2" xfId="562"/>
    <cellStyle name="40% - Акцент4 2 5" xfId="563"/>
    <cellStyle name="40% - Акцент4 2 5 2" xfId="564"/>
    <cellStyle name="40% - Акцент4 2 6" xfId="565"/>
    <cellStyle name="40% - Акцент4 2 6 2" xfId="566"/>
    <cellStyle name="40% - Акцент4 2 7" xfId="567"/>
    <cellStyle name="40% - Акцент4 2 7 2" xfId="568"/>
    <cellStyle name="40% - Акцент4 2 8" xfId="569"/>
    <cellStyle name="40% - Акцент4 2 8 2" xfId="570"/>
    <cellStyle name="40% - Акцент4 2 9" xfId="571"/>
    <cellStyle name="40% - Акцент4 2 9 2" xfId="572"/>
    <cellStyle name="40% - Акцент5 2" xfId="573"/>
    <cellStyle name="40% - Акцент5 2 10" xfId="574"/>
    <cellStyle name="40% - Акцент5 2 10 2" xfId="575"/>
    <cellStyle name="40% - Акцент5 2 11" xfId="576"/>
    <cellStyle name="40% - Акцент5 2 11 2" xfId="577"/>
    <cellStyle name="40% - Акцент5 2 12" xfId="578"/>
    <cellStyle name="40% - Акцент5 2 13" xfId="579"/>
    <cellStyle name="40% - Акцент5 2 14" xfId="580"/>
    <cellStyle name="40% - Акцент5 2 15" xfId="581"/>
    <cellStyle name="40% - Акцент5 2 16" xfId="582"/>
    <cellStyle name="40% - Акцент5 2 17" xfId="583"/>
    <cellStyle name="40% - Акцент5 2 18" xfId="584"/>
    <cellStyle name="40% - Акцент5 2 19" xfId="585"/>
    <cellStyle name="40% - Акцент5 2 2" xfId="586"/>
    <cellStyle name="40% - Акцент5 2 2 2" xfId="587"/>
    <cellStyle name="40% - Акцент5 2 20" xfId="588"/>
    <cellStyle name="40% - Акцент5 2 3" xfId="589"/>
    <cellStyle name="40% - Акцент5 2 3 2" xfId="590"/>
    <cellStyle name="40% - Акцент5 2 4" xfId="591"/>
    <cellStyle name="40% - Акцент5 2 4 2" xfId="592"/>
    <cellStyle name="40% - Акцент5 2 5" xfId="593"/>
    <cellStyle name="40% - Акцент5 2 5 2" xfId="594"/>
    <cellStyle name="40% - Акцент5 2 6" xfId="595"/>
    <cellStyle name="40% - Акцент5 2 6 2" xfId="596"/>
    <cellStyle name="40% - Акцент5 2 7" xfId="597"/>
    <cellStyle name="40% - Акцент5 2 7 2" xfId="598"/>
    <cellStyle name="40% - Акцент5 2 8" xfId="599"/>
    <cellStyle name="40% - Акцент5 2 8 2" xfId="600"/>
    <cellStyle name="40% - Акцент5 2 9" xfId="601"/>
    <cellStyle name="40% - Акцент5 2 9 2" xfId="602"/>
    <cellStyle name="40% - Акцент6 2" xfId="603"/>
    <cellStyle name="40% - Акцент6 2 10" xfId="604"/>
    <cellStyle name="40% - Акцент6 2 10 2" xfId="605"/>
    <cellStyle name="40% - Акцент6 2 11" xfId="606"/>
    <cellStyle name="40% - Акцент6 2 11 2" xfId="607"/>
    <cellStyle name="40% - Акцент6 2 12" xfId="608"/>
    <cellStyle name="40% - Акцент6 2 13" xfId="609"/>
    <cellStyle name="40% - Акцент6 2 14" xfId="610"/>
    <cellStyle name="40% - Акцент6 2 15" xfId="611"/>
    <cellStyle name="40% - Акцент6 2 16" xfId="612"/>
    <cellStyle name="40% - Акцент6 2 17" xfId="613"/>
    <cellStyle name="40% - Акцент6 2 18" xfId="614"/>
    <cellStyle name="40% - Акцент6 2 19" xfId="615"/>
    <cellStyle name="40% - Акцент6 2 2" xfId="616"/>
    <cellStyle name="40% - Акцент6 2 2 2" xfId="617"/>
    <cellStyle name="40% - Акцент6 2 20" xfId="618"/>
    <cellStyle name="40% - Акцент6 2 3" xfId="619"/>
    <cellStyle name="40% - Акцент6 2 3 2" xfId="620"/>
    <cellStyle name="40% - Акцент6 2 4" xfId="621"/>
    <cellStyle name="40% - Акцент6 2 4 2" xfId="622"/>
    <cellStyle name="40% - Акцент6 2 5" xfId="623"/>
    <cellStyle name="40% - Акцент6 2 5 2" xfId="624"/>
    <cellStyle name="40% - Акцент6 2 6" xfId="625"/>
    <cellStyle name="40% - Акцент6 2 6 2" xfId="626"/>
    <cellStyle name="40% - Акцент6 2 7" xfId="627"/>
    <cellStyle name="40% - Акцент6 2 7 2" xfId="628"/>
    <cellStyle name="40% - Акцент6 2 8" xfId="629"/>
    <cellStyle name="40% - Акцент6 2 8 2" xfId="630"/>
    <cellStyle name="40% - Акцент6 2 9" xfId="631"/>
    <cellStyle name="40% - Акцент6 2 9 2" xfId="632"/>
    <cellStyle name="60% - Accent1" xfId="633"/>
    <cellStyle name="60% - Accent2" xfId="634"/>
    <cellStyle name="60% - Accent3" xfId="635"/>
    <cellStyle name="60% - Accent4" xfId="636"/>
    <cellStyle name="60% - Accent5" xfId="637"/>
    <cellStyle name="60% - Accent6" xfId="638"/>
    <cellStyle name="60% - Акцент1 2" xfId="639"/>
    <cellStyle name="60% - Акцент1 2 2" xfId="640"/>
    <cellStyle name="60% - Акцент1 2 3" xfId="641"/>
    <cellStyle name="60% - Акцент2 2" xfId="642"/>
    <cellStyle name="60% - Акцент2 2 2" xfId="643"/>
    <cellStyle name="60% - Акцент2 2 3" xfId="644"/>
    <cellStyle name="60% - Акцент3 2" xfId="645"/>
    <cellStyle name="60% - Акцент3 2 2" xfId="646"/>
    <cellStyle name="60% - Акцент3 2 3" xfId="647"/>
    <cellStyle name="60% - Акцент4 2" xfId="648"/>
    <cellStyle name="60% - Акцент4 2 2" xfId="649"/>
    <cellStyle name="60% - Акцент4 2 3" xfId="650"/>
    <cellStyle name="60% - Акцент5 2" xfId="651"/>
    <cellStyle name="60% - Акцент5 2 2" xfId="652"/>
    <cellStyle name="60% - Акцент5 2 3" xfId="653"/>
    <cellStyle name="60% - Акцент6 2" xfId="654"/>
    <cellStyle name="60% - Акцент6 2 2" xfId="655"/>
    <cellStyle name="60% - Акцент6 2 3" xfId="656"/>
    <cellStyle name="Accent1" xfId="657"/>
    <cellStyle name="Accent2" xfId="658"/>
    <cellStyle name="Accent3" xfId="659"/>
    <cellStyle name="Accent4" xfId="660"/>
    <cellStyle name="Accent5" xfId="661"/>
    <cellStyle name="Accent6" xfId="662"/>
    <cellStyle name="Bad" xfId="663"/>
    <cellStyle name="Balance" xfId="664"/>
    <cellStyle name="BalanceBold" xfId="665"/>
    <cellStyle name="Calculation" xfId="666"/>
    <cellStyle name="Cell1" xfId="667"/>
    <cellStyle name="Cell2" xfId="668"/>
    <cellStyle name="Cell3" xfId="669"/>
    <cellStyle name="Cell4" xfId="670"/>
    <cellStyle name="Cell5" xfId="671"/>
    <cellStyle name="Check Cell" xfId="672"/>
    <cellStyle name="Column1" xfId="673"/>
    <cellStyle name="Column2" xfId="674"/>
    <cellStyle name="Column3" xfId="675"/>
    <cellStyle name="Column4" xfId="676"/>
    <cellStyle name="Column5" xfId="677"/>
    <cellStyle name="Column7" xfId="678"/>
    <cellStyle name="Comma [0]_5_Year_Plan_Fuel" xfId="679"/>
    <cellStyle name="Comma_5_Year_Plan_Fuel" xfId="680"/>
    <cellStyle name="Currency [0]_5_Year_Plan_Fuel" xfId="681"/>
    <cellStyle name="Currency_1-TETS-3(FR)DECEMBER99" xfId="682"/>
    <cellStyle name="Data" xfId="683"/>
    <cellStyle name="Data 2" xfId="684"/>
    <cellStyle name="DataBold" xfId="685"/>
    <cellStyle name="Explanatory Text" xfId="686"/>
    <cellStyle name="Good" xfId="687"/>
    <cellStyle name="Heading 1" xfId="688"/>
    <cellStyle name="Heading 2" xfId="689"/>
    <cellStyle name="Heading 3" xfId="690"/>
    <cellStyle name="Heading 4" xfId="691"/>
    <cellStyle name="Heading1" xfId="692"/>
    <cellStyle name="Heading2" xfId="693"/>
    <cellStyle name="Heading3" xfId="694"/>
    <cellStyle name="Heading4" xfId="695"/>
    <cellStyle name="Hyperlink" xfId="696"/>
    <cellStyle name="Input" xfId="697"/>
    <cellStyle name="Linked Cell" xfId="698"/>
    <cellStyle name="Name1" xfId="699"/>
    <cellStyle name="Name2" xfId="700"/>
    <cellStyle name="Name3" xfId="701"/>
    <cellStyle name="Name4" xfId="702"/>
    <cellStyle name="Name5" xfId="703"/>
    <cellStyle name="Neutral" xfId="704"/>
    <cellStyle name="Normal 5" xfId="705"/>
    <cellStyle name="Normal 6" xfId="706"/>
    <cellStyle name="Normal_1-TETS-2(fin_results ШПЗ)" xfId="707"/>
    <cellStyle name="Note" xfId="708"/>
    <cellStyle name="Note 10" xfId="709"/>
    <cellStyle name="Note 10 2" xfId="710"/>
    <cellStyle name="Note 11" xfId="711"/>
    <cellStyle name="Note 11 2" xfId="712"/>
    <cellStyle name="Note 12" xfId="713"/>
    <cellStyle name="Note 2" xfId="714"/>
    <cellStyle name="Note 2 2" xfId="715"/>
    <cellStyle name="Note 3" xfId="716"/>
    <cellStyle name="Note 3 2" xfId="717"/>
    <cellStyle name="Note 4" xfId="718"/>
    <cellStyle name="Note 4 2" xfId="719"/>
    <cellStyle name="Note 5" xfId="720"/>
    <cellStyle name="Note 5 2" xfId="721"/>
    <cellStyle name="Note 6" xfId="722"/>
    <cellStyle name="Note 6 2" xfId="723"/>
    <cellStyle name="Note 7" xfId="724"/>
    <cellStyle name="Note 7 2" xfId="725"/>
    <cellStyle name="Note 8" xfId="726"/>
    <cellStyle name="Note 8 2" xfId="727"/>
    <cellStyle name="Note 9" xfId="728"/>
    <cellStyle name="Note 9 2" xfId="729"/>
    <cellStyle name="Output" xfId="730"/>
    <cellStyle name="S4" xfId="731"/>
    <cellStyle name="Title" xfId="732"/>
    <cellStyle name="Title1" xfId="733"/>
    <cellStyle name="TitleCol1" xfId="734"/>
    <cellStyle name="TitleCol2" xfId="735"/>
    <cellStyle name="Total" xfId="736"/>
    <cellStyle name="Warning Text" xfId="737"/>
    <cellStyle name="White1" xfId="738"/>
    <cellStyle name="White2" xfId="739"/>
    <cellStyle name="White3" xfId="740"/>
    <cellStyle name="White4" xfId="741"/>
    <cellStyle name="White5" xfId="742"/>
    <cellStyle name="Акцент1 2" xfId="743"/>
    <cellStyle name="Акцент1 2 2" xfId="744"/>
    <cellStyle name="Акцент1 2 3" xfId="745"/>
    <cellStyle name="Акцент2 2" xfId="746"/>
    <cellStyle name="Акцент2 2 2" xfId="747"/>
    <cellStyle name="Акцент2 2 3" xfId="748"/>
    <cellStyle name="Акцент3 2" xfId="749"/>
    <cellStyle name="Акцент3 2 2" xfId="750"/>
    <cellStyle name="Акцент3 2 3" xfId="751"/>
    <cellStyle name="Акцент4 2" xfId="752"/>
    <cellStyle name="Акцент4 2 2" xfId="753"/>
    <cellStyle name="Акцент4 2 3" xfId="754"/>
    <cellStyle name="Акцент5 2" xfId="755"/>
    <cellStyle name="Акцент6 2" xfId="756"/>
    <cellStyle name="Акцент6 2 2" xfId="757"/>
    <cellStyle name="Акцент6 2 3" xfId="758"/>
    <cellStyle name="Ввод  2" xfId="759"/>
    <cellStyle name="Ввод  2 2" xfId="760"/>
    <cellStyle name="Ввод  2 2 2" xfId="761"/>
    <cellStyle name="Ввод  2 3" xfId="762"/>
    <cellStyle name="Вывод 2" xfId="763"/>
    <cellStyle name="Вывод 2 2" xfId="764"/>
    <cellStyle name="Вывод 2 2 2" xfId="765"/>
    <cellStyle name="Вывод 2 3" xfId="766"/>
    <cellStyle name="Вычисление 2" xfId="767"/>
    <cellStyle name="Вычисление 2 2" xfId="768"/>
    <cellStyle name="Вычисление 2 2 2" xfId="769"/>
    <cellStyle name="Вычисление 2 3" xfId="770"/>
    <cellStyle name="Гиперссылка 2" xfId="771"/>
    <cellStyle name="Гиперссылка 2 2" xfId="772"/>
    <cellStyle name="Гиперссылка 3" xfId="773"/>
    <cellStyle name="Денежный 2" xfId="774"/>
    <cellStyle name="Денежный 2 2" xfId="775"/>
    <cellStyle name="Денежный 2 3" xfId="776"/>
    <cellStyle name="Денежный 2 4" xfId="777"/>
    <cellStyle name="Денежный 2 5" xfId="778"/>
    <cellStyle name="Заголовок 1 2" xfId="779"/>
    <cellStyle name="Заголовок 1 2 2" xfId="780"/>
    <cellStyle name="Заголовок 1 2 3" xfId="781"/>
    <cellStyle name="Заголовок 2 2" xfId="782"/>
    <cellStyle name="Заголовок 2 2 2" xfId="783"/>
    <cellStyle name="Заголовок 2 2 3" xfId="784"/>
    <cellStyle name="Заголовок 3 2" xfId="785"/>
    <cellStyle name="Заголовок 3 2 2" xfId="786"/>
    <cellStyle name="Заголовок 3 2 3" xfId="787"/>
    <cellStyle name="Заголовок 4 2" xfId="788"/>
    <cellStyle name="Заголовок 4 2 2" xfId="789"/>
    <cellStyle name="Заголовок 4 2 3" xfId="790"/>
    <cellStyle name="Итог 2" xfId="791"/>
    <cellStyle name="Итог 2 2" xfId="792"/>
    <cellStyle name="Итог 2 2 2" xfId="793"/>
    <cellStyle name="Итог 2 3" xfId="794"/>
    <cellStyle name="КАНДАГАЧ тел3-33-96" xfId="795"/>
    <cellStyle name="КАНДАГАЧ тел3-33-96 2" xfId="796"/>
    <cellStyle name="Контрольная ячейка 2" xfId="797"/>
    <cellStyle name="Название 2" xfId="798"/>
    <cellStyle name="Название 2 2" xfId="799"/>
    <cellStyle name="Название 2 3" xfId="800"/>
    <cellStyle name="Нейтральный 2" xfId="801"/>
    <cellStyle name="Нейтральный 2 2" xfId="802"/>
    <cellStyle name="Нейтральный 2 3" xfId="803"/>
    <cellStyle name="Обычный" xfId="0" builtinId="0"/>
    <cellStyle name="Обычный 10" xfId="804"/>
    <cellStyle name="Обычный 10 10" xfId="805"/>
    <cellStyle name="Обычный 10 2" xfId="806"/>
    <cellStyle name="Обычный 10 2 2" xfId="807"/>
    <cellStyle name="Обычный 10 2 2 2" xfId="808"/>
    <cellStyle name="Обычный 10 2 3" xfId="809"/>
    <cellStyle name="Обычный 10 3" xfId="810"/>
    <cellStyle name="Обычный 10 3 2" xfId="811"/>
    <cellStyle name="Обычный 10 3 2 2" xfId="812"/>
    <cellStyle name="Обычный 10 3 3" xfId="813"/>
    <cellStyle name="Обычный 100" xfId="814"/>
    <cellStyle name="Обычный 101" xfId="815"/>
    <cellStyle name="Обычный 102" xfId="816"/>
    <cellStyle name="Обычный 103" xfId="817"/>
    <cellStyle name="Обычный 104" xfId="818"/>
    <cellStyle name="Обычный 105" xfId="819"/>
    <cellStyle name="Обычный 106" xfId="820"/>
    <cellStyle name="Обычный 107" xfId="821"/>
    <cellStyle name="Обычный 108" xfId="822"/>
    <cellStyle name="Обычный 109" xfId="823"/>
    <cellStyle name="Обычный 11" xfId="824"/>
    <cellStyle name="Обычный 11 2" xfId="825"/>
    <cellStyle name="Обычный 11 2 2" xfId="826"/>
    <cellStyle name="Обычный 11 2 3" xfId="827"/>
    <cellStyle name="Обычный 11 2 3 2" xfId="828"/>
    <cellStyle name="Обычный 11 2 4" xfId="829"/>
    <cellStyle name="Обычный 11 3" xfId="830"/>
    <cellStyle name="Обычный 11 3 2" xfId="831"/>
    <cellStyle name="Обычный 11 4" xfId="832"/>
    <cellStyle name="Обычный 110" xfId="833"/>
    <cellStyle name="Обычный 111" xfId="834"/>
    <cellStyle name="Обычный 112" xfId="835"/>
    <cellStyle name="Обычный 113" xfId="836"/>
    <cellStyle name="Обычный 114" xfId="837"/>
    <cellStyle name="Обычный 115" xfId="838"/>
    <cellStyle name="Обычный 116" xfId="839"/>
    <cellStyle name="Обычный 117" xfId="840"/>
    <cellStyle name="Обычный 118" xfId="841"/>
    <cellStyle name="Обычный 119" xfId="842"/>
    <cellStyle name="Обычный 12" xfId="843"/>
    <cellStyle name="Обычный 12 2" xfId="844"/>
    <cellStyle name="Обычный 12 3" xfId="845"/>
    <cellStyle name="Обычный 12 3 2" xfId="846"/>
    <cellStyle name="Обычный 12 4" xfId="847"/>
    <cellStyle name="Обычный 120" xfId="848"/>
    <cellStyle name="Обычный 121" xfId="849"/>
    <cellStyle name="Обычный 122" xfId="850"/>
    <cellStyle name="Обычный 123" xfId="851"/>
    <cellStyle name="Обычный 124" xfId="852"/>
    <cellStyle name="Обычный 125" xfId="853"/>
    <cellStyle name="Обычный 126" xfId="854"/>
    <cellStyle name="Обычный 127" xfId="855"/>
    <cellStyle name="Обычный 128" xfId="856"/>
    <cellStyle name="Обычный 129" xfId="857"/>
    <cellStyle name="Обычный 13" xfId="858"/>
    <cellStyle name="Обычный 13 2" xfId="859"/>
    <cellStyle name="Обычный 13 2 2" xfId="860"/>
    <cellStyle name="Обычный 13 2 3" xfId="861"/>
    <cellStyle name="Обычный 13 2 3 2" xfId="862"/>
    <cellStyle name="Обычный 13 2 4" xfId="863"/>
    <cellStyle name="Обычный 13 3" xfId="864"/>
    <cellStyle name="Обычный 13 3 2" xfId="865"/>
    <cellStyle name="Обычный 13 3 2 2" xfId="866"/>
    <cellStyle name="Обычный 13 3 3" xfId="867"/>
    <cellStyle name="Обычный 13 4" xfId="868"/>
    <cellStyle name="Обычный 13 4 2" xfId="869"/>
    <cellStyle name="Обычный 13 5" xfId="870"/>
    <cellStyle name="Обычный 130" xfId="871"/>
    <cellStyle name="Обычный 131" xfId="872"/>
    <cellStyle name="Обычный 132" xfId="873"/>
    <cellStyle name="Обычный 133" xfId="874"/>
    <cellStyle name="Обычный 134" xfId="875"/>
    <cellStyle name="Обычный 135" xfId="876"/>
    <cellStyle name="Обычный 136" xfId="877"/>
    <cellStyle name="Обычный 137" xfId="878"/>
    <cellStyle name="Обычный 138" xfId="879"/>
    <cellStyle name="Обычный 139" xfId="880"/>
    <cellStyle name="Обычный 14" xfId="881"/>
    <cellStyle name="Обычный 14 2" xfId="882"/>
    <cellStyle name="Обычный 14 2 2" xfId="883"/>
    <cellStyle name="Обычный 14 2 2 2" xfId="884"/>
    <cellStyle name="Обычный 14 2 3" xfId="885"/>
    <cellStyle name="Обычный 14 3" xfId="886"/>
    <cellStyle name="Обычный 14 3 2" xfId="887"/>
    <cellStyle name="Обычный 14 4" xfId="888"/>
    <cellStyle name="Обычный 140" xfId="889"/>
    <cellStyle name="Обычный 141" xfId="890"/>
    <cellStyle name="Обычный 142" xfId="891"/>
    <cellStyle name="Обычный 143" xfId="892"/>
    <cellStyle name="Обычный 144" xfId="893"/>
    <cellStyle name="Обычный 145" xfId="894"/>
    <cellStyle name="Обычный 146" xfId="895"/>
    <cellStyle name="Обычный 147" xfId="896"/>
    <cellStyle name="Обычный 148" xfId="897"/>
    <cellStyle name="Обычный 149" xfId="898"/>
    <cellStyle name="Обычный 15" xfId="899"/>
    <cellStyle name="Обычный 15 2" xfId="900"/>
    <cellStyle name="Обычный 15 2 2" xfId="901"/>
    <cellStyle name="Обычный 15 2 2 2" xfId="902"/>
    <cellStyle name="Обычный 15 2 3" xfId="903"/>
    <cellStyle name="Обычный 15 3" xfId="904"/>
    <cellStyle name="Обычный 15 3 2" xfId="905"/>
    <cellStyle name="Обычный 15 4" xfId="906"/>
    <cellStyle name="Обычный 150" xfId="907"/>
    <cellStyle name="Обычный 151" xfId="908"/>
    <cellStyle name="Обычный 152" xfId="909"/>
    <cellStyle name="Обычный 153" xfId="910"/>
    <cellStyle name="Обычный 154" xfId="911"/>
    <cellStyle name="Обычный 155" xfId="912"/>
    <cellStyle name="Обычный 156" xfId="913"/>
    <cellStyle name="Обычный 157" xfId="914"/>
    <cellStyle name="Обычный 158" xfId="915"/>
    <cellStyle name="Обычный 159" xfId="916"/>
    <cellStyle name="Обычный 16" xfId="917"/>
    <cellStyle name="Обычный 16 2" xfId="918"/>
    <cellStyle name="Обычный 16 2 2" xfId="919"/>
    <cellStyle name="Обычный 16 2 3" xfId="920"/>
    <cellStyle name="Обычный 16 2 3 2" xfId="921"/>
    <cellStyle name="Обычный 16 2 4" xfId="922"/>
    <cellStyle name="Обычный 16 3" xfId="923"/>
    <cellStyle name="Обычный 16 3 2" xfId="924"/>
    <cellStyle name="Обычный 16 4" xfId="925"/>
    <cellStyle name="Обычный 160" xfId="926"/>
    <cellStyle name="Обычный 161" xfId="927"/>
    <cellStyle name="Обычный 162" xfId="928"/>
    <cellStyle name="Обычный 163" xfId="929"/>
    <cellStyle name="Обычный 164" xfId="930"/>
    <cellStyle name="Обычный 165" xfId="931"/>
    <cellStyle name="Обычный 166" xfId="932"/>
    <cellStyle name="Обычный 167" xfId="933"/>
    <cellStyle name="Обычный 168" xfId="934"/>
    <cellStyle name="Обычный 17" xfId="935"/>
    <cellStyle name="Обычный 17 2" xfId="936"/>
    <cellStyle name="Обычный 17 2 2" xfId="937"/>
    <cellStyle name="Обычный 17 2 2 2" xfId="938"/>
    <cellStyle name="Обычный 17 2 3" xfId="939"/>
    <cellStyle name="Обычный 17 3" xfId="940"/>
    <cellStyle name="Обычный 17 3 2" xfId="941"/>
    <cellStyle name="Обычный 17 4" xfId="942"/>
    <cellStyle name="Обычный 18" xfId="943"/>
    <cellStyle name="Обычный 18 2" xfId="944"/>
    <cellStyle name="Обычный 18 2 2" xfId="945"/>
    <cellStyle name="Обычный 18 2 2 2" xfId="946"/>
    <cellStyle name="Обычный 18 2 3" xfId="947"/>
    <cellStyle name="Обычный 18 3" xfId="948"/>
    <cellStyle name="Обычный 18 4" xfId="949"/>
    <cellStyle name="Обычный 18 4 2" xfId="950"/>
    <cellStyle name="Обычный 18 5" xfId="951"/>
    <cellStyle name="Обычный 19" xfId="952"/>
    <cellStyle name="Обычный 19 2" xfId="953"/>
    <cellStyle name="Обычный 19 2 2" xfId="954"/>
    <cellStyle name="Обычный 19 2 2 2" xfId="955"/>
    <cellStyle name="Обычный 19 2 3" xfId="956"/>
    <cellStyle name="Обычный 19 3" xfId="957"/>
    <cellStyle name="Обычный 19 3 2" xfId="958"/>
    <cellStyle name="Обычный 19 4" xfId="959"/>
    <cellStyle name="Обычный 2" xfId="4"/>
    <cellStyle name="Обычный 2 10" xfId="960"/>
    <cellStyle name="Обычный 2 11" xfId="961"/>
    <cellStyle name="Обычный 2 12" xfId="962"/>
    <cellStyle name="Обычный 2 13" xfId="963"/>
    <cellStyle name="Обычный 2 14" xfId="964"/>
    <cellStyle name="Обычный 2 15" xfId="965"/>
    <cellStyle name="Обычный 2 16" xfId="966"/>
    <cellStyle name="Обычный 2 17" xfId="967"/>
    <cellStyle name="Обычный 2 18" xfId="968"/>
    <cellStyle name="Обычный 2 19" xfId="969"/>
    <cellStyle name="Обычный 2 2" xfId="3"/>
    <cellStyle name="Обычный 2 2 2" xfId="970"/>
    <cellStyle name="Обычный 2 2 2 2" xfId="971"/>
    <cellStyle name="Обычный 2 2 2 2 2" xfId="972"/>
    <cellStyle name="Обычный 2 2 2 3" xfId="973"/>
    <cellStyle name="Обычный 2 2 3" xfId="974"/>
    <cellStyle name="Обычный 2 2 3 2" xfId="975"/>
    <cellStyle name="Обычный 2 2 3 3" xfId="976"/>
    <cellStyle name="Обычный 2 2 4" xfId="977"/>
    <cellStyle name="Обычный 2 2 5" xfId="978"/>
    <cellStyle name="Обычный 2 2 6" xfId="5"/>
    <cellStyle name="Обычный 2 2 6 2" xfId="979"/>
    <cellStyle name="Обычный 2 2 6 2 2" xfId="980"/>
    <cellStyle name="Обычный 2 2 6 2 3" xfId="981"/>
    <cellStyle name="Обычный 2 2 6 3" xfId="982"/>
    <cellStyle name="Обычный 2 2 6 4" xfId="983"/>
    <cellStyle name="Обычный 2 2 7" xfId="984"/>
    <cellStyle name="Обычный 2 2 7 2" xfId="985"/>
    <cellStyle name="Обычный 2 2 8" xfId="986"/>
    <cellStyle name="Обычный 2 20" xfId="987"/>
    <cellStyle name="Обычный 2 21" xfId="988"/>
    <cellStyle name="Обычный 2 22" xfId="989"/>
    <cellStyle name="Обычный 2 23" xfId="990"/>
    <cellStyle name="Обычный 2 24" xfId="991"/>
    <cellStyle name="Обычный 2 25" xfId="992"/>
    <cellStyle name="Обычный 2 26" xfId="993"/>
    <cellStyle name="Обычный 2 27" xfId="994"/>
    <cellStyle name="Обычный 2 28" xfId="995"/>
    <cellStyle name="Обычный 2 29" xfId="996"/>
    <cellStyle name="Обычный 2 3" xfId="997"/>
    <cellStyle name="Обычный 2 3 2" xfId="998"/>
    <cellStyle name="Обычный 2 3 3" xfId="999"/>
    <cellStyle name="Обычный 2 3 4" xfId="1000"/>
    <cellStyle name="Обычный 2 30" xfId="1001"/>
    <cellStyle name="Обычный 2 31" xfId="1002"/>
    <cellStyle name="Обычный 2 32" xfId="1003"/>
    <cellStyle name="Обычный 2 33" xfId="1004"/>
    <cellStyle name="Обычный 2 34" xfId="1005"/>
    <cellStyle name="Обычный 2 35" xfId="2"/>
    <cellStyle name="Обычный 2 35 2" xfId="1006"/>
    <cellStyle name="Обычный 2 4" xfId="1007"/>
    <cellStyle name="Обычный 2 4 2" xfId="1008"/>
    <cellStyle name="Обычный 2 4 2 2" xfId="1009"/>
    <cellStyle name="Обычный 2 4 2 2 2" xfId="1010"/>
    <cellStyle name="Обычный 2 4 2 3" xfId="1011"/>
    <cellStyle name="Обычный 2 4 3" xfId="1012"/>
    <cellStyle name="Обычный 2 4 4" xfId="1013"/>
    <cellStyle name="Обычный 2 4 5" xfId="1014"/>
    <cellStyle name="Обычный 2 4 5 2" xfId="1015"/>
    <cellStyle name="Обычный 2 4 6" xfId="1016"/>
    <cellStyle name="Обычный 2 4 6 2" xfId="1017"/>
    <cellStyle name="Обычный 2 4 6 2 2" xfId="1018"/>
    <cellStyle name="Обычный 2 4 6 3" xfId="1019"/>
    <cellStyle name="Обычный 2 4 7" xfId="1020"/>
    <cellStyle name="Обычный 2 5" xfId="1021"/>
    <cellStyle name="Обычный 2 5 2" xfId="1022"/>
    <cellStyle name="Обычный 2 5 3" xfId="1023"/>
    <cellStyle name="Обычный 2 5 3 2" xfId="1024"/>
    <cellStyle name="Обычный 2 5 4" xfId="1025"/>
    <cellStyle name="Обычный 2 6" xfId="1026"/>
    <cellStyle name="Обычный 2 7" xfId="1027"/>
    <cellStyle name="Обычный 2 8" xfId="1028"/>
    <cellStyle name="Обычный 2 9" xfId="1029"/>
    <cellStyle name="Обычный 2_Командировочные" xfId="1030"/>
    <cellStyle name="Обычный 20" xfId="1031"/>
    <cellStyle name="Обычный 20 2" xfId="1032"/>
    <cellStyle name="Обычный 20 2 2" xfId="1033"/>
    <cellStyle name="Обычный 20 3" xfId="1034"/>
    <cellStyle name="Обычный 21" xfId="1035"/>
    <cellStyle name="Обычный 22" xfId="1036"/>
    <cellStyle name="Обычный 23" xfId="1037"/>
    <cellStyle name="Обычный 23 2" xfId="1038"/>
    <cellStyle name="Обычный 23 2 2" xfId="1039"/>
    <cellStyle name="Обычный 23 2 2 2" xfId="1040"/>
    <cellStyle name="Обычный 23 2 3" xfId="1041"/>
    <cellStyle name="Обычный 23 3" xfId="1042"/>
    <cellStyle name="Обычный 23 4" xfId="1043"/>
    <cellStyle name="Обычный 23 4 2" xfId="1044"/>
    <cellStyle name="Обычный 23 5" xfId="1045"/>
    <cellStyle name="Обычный 24" xfId="1046"/>
    <cellStyle name="Обычный 24 2" xfId="1047"/>
    <cellStyle name="Обычный 24 2 2" xfId="1048"/>
    <cellStyle name="Обычный 24 3" xfId="1049"/>
    <cellStyle name="Обычный 25" xfId="1050"/>
    <cellStyle name="Обычный 25 2" xfId="1051"/>
    <cellStyle name="Обычный 25 2 2" xfId="1052"/>
    <cellStyle name="Обычный 25 2 2 2" xfId="1053"/>
    <cellStyle name="Обычный 25 2 3" xfId="1054"/>
    <cellStyle name="Обычный 25 3" xfId="1055"/>
    <cellStyle name="Обычный 25 4" xfId="1056"/>
    <cellStyle name="Обычный 25 4 2" xfId="1057"/>
    <cellStyle name="Обычный 25 5" xfId="1058"/>
    <cellStyle name="Обычный 26" xfId="1059"/>
    <cellStyle name="Обычный 26 2" xfId="1060"/>
    <cellStyle name="Обычный 26 2 2" xfId="1061"/>
    <cellStyle name="Обычный 26 2 2 2" xfId="1062"/>
    <cellStyle name="Обычный 26 2 3" xfId="1063"/>
    <cellStyle name="Обычный 26 3" xfId="1064"/>
    <cellStyle name="Обычный 26 3 2" xfId="1065"/>
    <cellStyle name="Обычный 26 4" xfId="1066"/>
    <cellStyle name="Обычный 27" xfId="1067"/>
    <cellStyle name="Обычный 28" xfId="1068"/>
    <cellStyle name="Обычный 28 2" xfId="1069"/>
    <cellStyle name="Обычный 28 2 2" xfId="1070"/>
    <cellStyle name="Обычный 28 2 2 2" xfId="1071"/>
    <cellStyle name="Обычный 28 2 3" xfId="1072"/>
    <cellStyle name="Обычный 28 3" xfId="1073"/>
    <cellStyle name="Обычный 28 3 2" xfId="1074"/>
    <cellStyle name="Обычный 28 4" xfId="1075"/>
    <cellStyle name="Обычный 29" xfId="1076"/>
    <cellStyle name="Обычный 3" xfId="1077"/>
    <cellStyle name="Обычный 3 2" xfId="1078"/>
    <cellStyle name="Обычный 3 2 2" xfId="1079"/>
    <cellStyle name="Обычный 3 2 2 2" xfId="1080"/>
    <cellStyle name="Обычный 3 2 2 2 2" xfId="1081"/>
    <cellStyle name="Обычный 3 2 2 3" xfId="1082"/>
    <cellStyle name="Обычный 3 2 3" xfId="1083"/>
    <cellStyle name="Обычный 3 2 3 2" xfId="1084"/>
    <cellStyle name="Обычный 3 2 4" xfId="1085"/>
    <cellStyle name="Обычный 3 3" xfId="1086"/>
    <cellStyle name="Обычный 3 3 2" xfId="1087"/>
    <cellStyle name="Обычный 3 3 3" xfId="1088"/>
    <cellStyle name="Обычный 3 3 3 2" xfId="1089"/>
    <cellStyle name="Обычный 3 3 4" xfId="1090"/>
    <cellStyle name="Обычный 3 4" xfId="1091"/>
    <cellStyle name="Обычный 3 5" xfId="1092"/>
    <cellStyle name="Обычный 30" xfId="1093"/>
    <cellStyle name="Обычный 31" xfId="1094"/>
    <cellStyle name="Обычный 32" xfId="1095"/>
    <cellStyle name="Обычный 32 2" xfId="1096"/>
    <cellStyle name="Обычный 32 2 2" xfId="1097"/>
    <cellStyle name="Обычный 32 3" xfId="1098"/>
    <cellStyle name="Обычный 33" xfId="1099"/>
    <cellStyle name="Обычный 33 2" xfId="1100"/>
    <cellStyle name="Обычный 33 2 2" xfId="1101"/>
    <cellStyle name="Обычный 33 3" xfId="1102"/>
    <cellStyle name="Обычный 34" xfId="1103"/>
    <cellStyle name="Обычный 34 2" xfId="1104"/>
    <cellStyle name="Обычный 34 2 2" xfId="1105"/>
    <cellStyle name="Обычный 34 2 2 2" xfId="1106"/>
    <cellStyle name="Обычный 34 2 3" xfId="1107"/>
    <cellStyle name="Обычный 34 3" xfId="1108"/>
    <cellStyle name="Обычный 34 3 2" xfId="1109"/>
    <cellStyle name="Обычный 34 4" xfId="1110"/>
    <cellStyle name="Обычный 35" xfId="1111"/>
    <cellStyle name="Обычный 35 2" xfId="1112"/>
    <cellStyle name="Обычный 35 2 2" xfId="1113"/>
    <cellStyle name="Обычный 35 2 2 2" xfId="1114"/>
    <cellStyle name="Обычный 35 2 3" xfId="1115"/>
    <cellStyle name="Обычный 35 3" xfId="1116"/>
    <cellStyle name="Обычный 35 4" xfId="1117"/>
    <cellStyle name="Обычный 35 4 2" xfId="1118"/>
    <cellStyle name="Обычный 35 5" xfId="1119"/>
    <cellStyle name="Обычный 36" xfId="1120"/>
    <cellStyle name="Обычный 37" xfId="1121"/>
    <cellStyle name="Обычный 38" xfId="1122"/>
    <cellStyle name="Обычный 39" xfId="1123"/>
    <cellStyle name="Обычный 4" xfId="1"/>
    <cellStyle name="Обычный 4 2" xfId="1124"/>
    <cellStyle name="Обычный 4 2 2" xfId="1125"/>
    <cellStyle name="Обычный 4 3" xfId="1126"/>
    <cellStyle name="Обычный 4 3 2" xfId="1127"/>
    <cellStyle name="Обычный 4 3 2 2" xfId="1128"/>
    <cellStyle name="Обычный 4 3 2 2 2" xfId="1129"/>
    <cellStyle name="Обычный 4 3 2 3" xfId="1130"/>
    <cellStyle name="Обычный 4 4" xfId="1131"/>
    <cellStyle name="Обычный 4 5" xfId="1132"/>
    <cellStyle name="Обычный 40" xfId="1133"/>
    <cellStyle name="Обычный 41" xfId="1134"/>
    <cellStyle name="Обычный 42" xfId="1135"/>
    <cellStyle name="Обычный 42 2" xfId="1136"/>
    <cellStyle name="Обычный 42 2 2" xfId="1137"/>
    <cellStyle name="Обычный 42 2 2 2" xfId="1138"/>
    <cellStyle name="Обычный 42 2 3" xfId="1139"/>
    <cellStyle name="Обычный 42 3" xfId="1140"/>
    <cellStyle name="Обычный 42 4" xfId="1141"/>
    <cellStyle name="Обычный 42 4 2" xfId="1142"/>
    <cellStyle name="Обычный 42 5" xfId="1143"/>
    <cellStyle name="Обычный 43" xfId="1144"/>
    <cellStyle name="Обычный 43 2" xfId="1145"/>
    <cellStyle name="Обычный 43 2 2" xfId="1146"/>
    <cellStyle name="Обычный 43 2 2 2" xfId="1147"/>
    <cellStyle name="Обычный 43 2 3" xfId="1148"/>
    <cellStyle name="Обычный 43 3" xfId="1149"/>
    <cellStyle name="Обычный 43 4" xfId="1150"/>
    <cellStyle name="Обычный 43 4 2" xfId="1151"/>
    <cellStyle name="Обычный 43 5" xfId="1152"/>
    <cellStyle name="Обычный 44" xfId="1153"/>
    <cellStyle name="Обычный 45" xfId="1154"/>
    <cellStyle name="Обычный 46" xfId="1155"/>
    <cellStyle name="Обычный 47" xfId="1156"/>
    <cellStyle name="Обычный 47 2" xfId="1157"/>
    <cellStyle name="Обычный 47 2 2" xfId="1158"/>
    <cellStyle name="Обычный 47 2 2 2" xfId="1159"/>
    <cellStyle name="Обычный 47 2 3" xfId="1160"/>
    <cellStyle name="Обычный 47 3" xfId="1161"/>
    <cellStyle name="Обычный 47 4" xfId="1162"/>
    <cellStyle name="Обычный 47 4 2" xfId="1163"/>
    <cellStyle name="Обычный 47 5" xfId="1164"/>
    <cellStyle name="Обычный 48" xfId="1165"/>
    <cellStyle name="Обычный 48 2" xfId="1166"/>
    <cellStyle name="Обычный 48 2 2" xfId="1167"/>
    <cellStyle name="Обычный 48 2 2 2" xfId="1168"/>
    <cellStyle name="Обычный 48 2 3" xfId="1169"/>
    <cellStyle name="Обычный 48 3" xfId="1170"/>
    <cellStyle name="Обычный 48 4" xfId="1171"/>
    <cellStyle name="Обычный 48 4 2" xfId="1172"/>
    <cellStyle name="Обычный 48 5" xfId="1173"/>
    <cellStyle name="Обычный 49" xfId="1174"/>
    <cellStyle name="Обычный 5" xfId="1175"/>
    <cellStyle name="Обычный 5 2" xfId="1176"/>
    <cellStyle name="Обычный 5 2 10" xfId="1177"/>
    <cellStyle name="Обычный 5 2 10 2" xfId="1178"/>
    <cellStyle name="Обычный 5 2 11" xfId="1179"/>
    <cellStyle name="Обычный 5 2 11 2" xfId="1180"/>
    <cellStyle name="Обычный 5 2 12" xfId="1181"/>
    <cellStyle name="Обычный 5 2 12 2" xfId="1182"/>
    <cellStyle name="Обычный 5 2 13" xfId="1183"/>
    <cellStyle name="Обычный 5 2 14" xfId="1184"/>
    <cellStyle name="Обычный 5 2 15" xfId="1185"/>
    <cellStyle name="Обычный 5 2 16" xfId="1186"/>
    <cellStyle name="Обычный 5 2 2" xfId="1187"/>
    <cellStyle name="Обычный 5 2 2 2" xfId="1188"/>
    <cellStyle name="Обычный 5 2 2 2 2" xfId="1189"/>
    <cellStyle name="Обычный 5 2 2 3" xfId="1190"/>
    <cellStyle name="Обычный 5 2 3" xfId="1191"/>
    <cellStyle name="Обычный 5 2 3 2" xfId="1192"/>
    <cellStyle name="Обычный 5 2 4" xfId="1193"/>
    <cellStyle name="Обычный 5 2 4 2" xfId="1194"/>
    <cellStyle name="Обычный 5 2 5" xfId="1195"/>
    <cellStyle name="Обычный 5 2 5 2" xfId="1196"/>
    <cellStyle name="Обычный 5 2 6" xfId="1197"/>
    <cellStyle name="Обычный 5 2 6 2" xfId="1198"/>
    <cellStyle name="Обычный 5 2 7" xfId="1199"/>
    <cellStyle name="Обычный 5 2 7 2" xfId="1200"/>
    <cellStyle name="Обычный 5 2 8" xfId="1201"/>
    <cellStyle name="Обычный 5 2 8 2" xfId="1202"/>
    <cellStyle name="Обычный 5 2 9" xfId="1203"/>
    <cellStyle name="Обычный 5 2 9 2" xfId="1204"/>
    <cellStyle name="Обычный 5 3" xfId="1205"/>
    <cellStyle name="Обычный 5 3 2" xfId="1206"/>
    <cellStyle name="Обычный 5 3 2 2" xfId="1207"/>
    <cellStyle name="Обычный 5 3 3" xfId="1208"/>
    <cellStyle name="Обычный 5 4" xfId="1209"/>
    <cellStyle name="Обычный 5 5" xfId="1210"/>
    <cellStyle name="Обычный 5 6" xfId="1211"/>
    <cellStyle name="Обычный 50" xfId="1212"/>
    <cellStyle name="Обычный 51" xfId="1213"/>
    <cellStyle name="Обычный 52" xfId="1214"/>
    <cellStyle name="Обычный 53" xfId="1215"/>
    <cellStyle name="Обычный 54" xfId="1216"/>
    <cellStyle name="Обычный 55" xfId="1217"/>
    <cellStyle name="Обычный 56" xfId="1218"/>
    <cellStyle name="Обычный 57" xfId="1219"/>
    <cellStyle name="Обычный 58" xfId="1220"/>
    <cellStyle name="Обычный 58 2" xfId="1221"/>
    <cellStyle name="Обычный 59" xfId="1222"/>
    <cellStyle name="Обычный 59 2" xfId="1223"/>
    <cellStyle name="Обычный 6" xfId="1224"/>
    <cellStyle name="Обычный 6 10" xfId="1225"/>
    <cellStyle name="Обычный 6 11" xfId="1226"/>
    <cellStyle name="Обычный 6 12" xfId="1227"/>
    <cellStyle name="Обычный 6 13" xfId="1228"/>
    <cellStyle name="Обычный 6 14" xfId="1229"/>
    <cellStyle name="Обычный 6 14 2" xfId="1230"/>
    <cellStyle name="Обычный 6 14 2 2" xfId="1231"/>
    <cellStyle name="Обычный 6 14 3" xfId="1232"/>
    <cellStyle name="Обычный 6 15" xfId="1233"/>
    <cellStyle name="Обычный 6 15 2" xfId="1234"/>
    <cellStyle name="Обычный 6 16" xfId="1235"/>
    <cellStyle name="Обычный 6 2" xfId="1236"/>
    <cellStyle name="Обычный 6 2 2" xfId="1237"/>
    <cellStyle name="Обычный 6 2 3" xfId="1238"/>
    <cellStyle name="Обычный 6 2 3 2" xfId="1239"/>
    <cellStyle name="Обычный 6 2 4" xfId="1240"/>
    <cellStyle name="Обычный 6 3" xfId="1241"/>
    <cellStyle name="Обычный 6 3 2" xfId="1242"/>
    <cellStyle name="Обычный 6 4" xfId="1243"/>
    <cellStyle name="Обычный 6 5" xfId="1244"/>
    <cellStyle name="Обычный 6 6" xfId="1245"/>
    <cellStyle name="Обычный 6 7" xfId="1246"/>
    <cellStyle name="Обычный 6 8" xfId="1247"/>
    <cellStyle name="Обычный 6 9" xfId="1248"/>
    <cellStyle name="Обычный 63" xfId="1249"/>
    <cellStyle name="Обычный 64" xfId="1250"/>
    <cellStyle name="Обычный 65" xfId="1251"/>
    <cellStyle name="Обычный 66" xfId="1252"/>
    <cellStyle name="Обычный 69" xfId="1253"/>
    <cellStyle name="Обычный 7" xfId="1254"/>
    <cellStyle name="Обычный 7 2" xfId="1255"/>
    <cellStyle name="Обычный 7 2 2" xfId="1256"/>
    <cellStyle name="Обычный 7 2 2 2" xfId="1257"/>
    <cellStyle name="Обычный 7 2 3" xfId="1258"/>
    <cellStyle name="Обычный 7 3" xfId="1259"/>
    <cellStyle name="Обычный 7 4" xfId="1260"/>
    <cellStyle name="Обычный 7 4 2" xfId="1261"/>
    <cellStyle name="Обычный 7 4 2 2" xfId="1262"/>
    <cellStyle name="Обычный 7 4 3" xfId="1263"/>
    <cellStyle name="Обычный 7 5" xfId="1264"/>
    <cellStyle name="Обычный 7 6" xfId="1265"/>
    <cellStyle name="Обычный 7 7" xfId="1266"/>
    <cellStyle name="Обычный 7 8" xfId="1267"/>
    <cellStyle name="Обычный 7 8 2" xfId="1268"/>
    <cellStyle name="Обычный 7 9" xfId="1269"/>
    <cellStyle name="Обычный 7 9 2" xfId="1270"/>
    <cellStyle name="Обычный 70" xfId="1271"/>
    <cellStyle name="Обычный 71" xfId="1272"/>
    <cellStyle name="Обычный 72" xfId="1273"/>
    <cellStyle name="Обычный 73" xfId="1274"/>
    <cellStyle name="Обычный 74" xfId="1275"/>
    <cellStyle name="Обычный 75" xfId="1276"/>
    <cellStyle name="Обычный 76" xfId="1277"/>
    <cellStyle name="Обычный 77" xfId="1278"/>
    <cellStyle name="Обычный 78" xfId="1279"/>
    <cellStyle name="Обычный 79" xfId="1280"/>
    <cellStyle name="Обычный 8" xfId="1281"/>
    <cellStyle name="Обычный 8 2" xfId="1282"/>
    <cellStyle name="Обычный 8 2 2" xfId="1283"/>
    <cellStyle name="Обычный 8 2 3" xfId="1284"/>
    <cellStyle name="Обычный 8 2 3 2" xfId="1285"/>
    <cellStyle name="Обычный 8 2 4" xfId="1286"/>
    <cellStyle name="Обычный 8 3" xfId="1287"/>
    <cellStyle name="Обычный 8 4" xfId="1288"/>
    <cellStyle name="Обычный 8 5" xfId="1289"/>
    <cellStyle name="Обычный 8 5 2" xfId="1290"/>
    <cellStyle name="Обычный 8 6" xfId="1291"/>
    <cellStyle name="Обычный 80" xfId="1292"/>
    <cellStyle name="Обычный 81" xfId="1293"/>
    <cellStyle name="Обычный 82" xfId="1294"/>
    <cellStyle name="Обычный 83" xfId="1295"/>
    <cellStyle name="Обычный 84" xfId="1296"/>
    <cellStyle name="Обычный 85" xfId="1297"/>
    <cellStyle name="Обычный 86" xfId="1298"/>
    <cellStyle name="Обычный 87" xfId="1299"/>
    <cellStyle name="Обычный 88" xfId="1300"/>
    <cellStyle name="Обычный 89" xfId="1301"/>
    <cellStyle name="Обычный 9" xfId="1302"/>
    <cellStyle name="Обычный 9 2" xfId="1303"/>
    <cellStyle name="Обычный 9 2 2" xfId="1304"/>
    <cellStyle name="Обычный 9 2 2 2" xfId="1305"/>
    <cellStyle name="Обычный 9 2 3" xfId="1306"/>
    <cellStyle name="Обычный 9 3" xfId="1307"/>
    <cellStyle name="Обычный 9 4" xfId="1308"/>
    <cellStyle name="Обычный 9 4 2" xfId="1309"/>
    <cellStyle name="Обычный 9 4 2 2" xfId="1310"/>
    <cellStyle name="Обычный 9 4 3" xfId="1311"/>
    <cellStyle name="Обычный 9 5" xfId="1312"/>
    <cellStyle name="Обычный 9 6" xfId="1313"/>
    <cellStyle name="Обычный 9 6 2" xfId="1314"/>
    <cellStyle name="Обычный 9 7" xfId="1315"/>
    <cellStyle name="Обычный 9 8" xfId="1316"/>
    <cellStyle name="Обычный 9 9" xfId="1317"/>
    <cellStyle name="Обычный 90" xfId="1318"/>
    <cellStyle name="Обычный 91" xfId="1319"/>
    <cellStyle name="Обычный 92" xfId="1320"/>
    <cellStyle name="Обычный 93" xfId="1321"/>
    <cellStyle name="Обычный 95" xfId="1322"/>
    <cellStyle name="Обычный 96" xfId="1323"/>
    <cellStyle name="Обычный 97" xfId="1324"/>
    <cellStyle name="Обычный 98" xfId="1325"/>
    <cellStyle name="Обычный 99" xfId="1326"/>
    <cellStyle name="Плохой 2" xfId="1327"/>
    <cellStyle name="Плохой 2 2" xfId="1328"/>
    <cellStyle name="Плохой 2 3" xfId="1329"/>
    <cellStyle name="Пояснение 2" xfId="1330"/>
    <cellStyle name="Примечание 2" xfId="1331"/>
    <cellStyle name="Примечание 2 2" xfId="1332"/>
    <cellStyle name="Примечание 2 3" xfId="1333"/>
    <cellStyle name="Примечание 3" xfId="1334"/>
    <cellStyle name="Процентный 19" xfId="1335"/>
    <cellStyle name="Процентный 2" xfId="1336"/>
    <cellStyle name="Процентный 2 10" xfId="1337"/>
    <cellStyle name="Процентный 2 10 2" xfId="1338"/>
    <cellStyle name="Процентный 2 11" xfId="1339"/>
    <cellStyle name="Процентный 2 11 2" xfId="1340"/>
    <cellStyle name="Процентный 2 12" xfId="1341"/>
    <cellStyle name="Процентный 2 13" xfId="1342"/>
    <cellStyle name="Процентный 2 14" xfId="1343"/>
    <cellStyle name="Процентный 2 15" xfId="1344"/>
    <cellStyle name="Процентный 2 16" xfId="1345"/>
    <cellStyle name="Процентный 2 17" xfId="1346"/>
    <cellStyle name="Процентный 2 18" xfId="1347"/>
    <cellStyle name="Процентный 2 19" xfId="1348"/>
    <cellStyle name="Процентный 2 2" xfId="1349"/>
    <cellStyle name="Процентный 2 2 2" xfId="1350"/>
    <cellStyle name="Процентный 2 2 3" xfId="1351"/>
    <cellStyle name="Процентный 2 2 3 2" xfId="1352"/>
    <cellStyle name="Процентный 2 2 4" xfId="1353"/>
    <cellStyle name="Процентный 2 2 5" xfId="1354"/>
    <cellStyle name="Процентный 2 2 6" xfId="1643"/>
    <cellStyle name="Процентный 2 20" xfId="1355"/>
    <cellStyle name="Процентный 2 21" xfId="1356"/>
    <cellStyle name="Процентный 2 21 2" xfId="1357"/>
    <cellStyle name="Процентный 2 22" xfId="1358"/>
    <cellStyle name="Процентный 2 23" xfId="1359"/>
    <cellStyle name="Процентный 2 24" xfId="1642"/>
    <cellStyle name="Процентный 2 3" xfId="1360"/>
    <cellStyle name="Процентный 2 3 2" xfId="1361"/>
    <cellStyle name="Процентный 2 3 3" xfId="1362"/>
    <cellStyle name="Процентный 2 4" xfId="1363"/>
    <cellStyle name="Процентный 2 4 2" xfId="1364"/>
    <cellStyle name="Процентный 2 5" xfId="1365"/>
    <cellStyle name="Процентный 2 5 2" xfId="1366"/>
    <cellStyle name="Процентный 2 6" xfId="1367"/>
    <cellStyle name="Процентный 2 6 2" xfId="1368"/>
    <cellStyle name="Процентный 2 7" xfId="1369"/>
    <cellStyle name="Процентный 2 7 2" xfId="1370"/>
    <cellStyle name="Процентный 2 8" xfId="1371"/>
    <cellStyle name="Процентный 2 8 2" xfId="1372"/>
    <cellStyle name="Процентный 2 9" xfId="1373"/>
    <cellStyle name="Процентный 2 9 2" xfId="1374"/>
    <cellStyle name="Процентный 3" xfId="1375"/>
    <cellStyle name="Процентный 3 10" xfId="1376"/>
    <cellStyle name="Процентный 3 11" xfId="1377"/>
    <cellStyle name="Процентный 3 12" xfId="1378"/>
    <cellStyle name="Процентный 3 13" xfId="1379"/>
    <cellStyle name="Процентный 3 14" xfId="1380"/>
    <cellStyle name="Процентный 3 15" xfId="1381"/>
    <cellStyle name="Процентный 3 16" xfId="1382"/>
    <cellStyle name="Процентный 3 17" xfId="1383"/>
    <cellStyle name="Процентный 3 18" xfId="1384"/>
    <cellStyle name="Процентный 3 19" xfId="1385"/>
    <cellStyle name="Процентный 3 2" xfId="1386"/>
    <cellStyle name="Процентный 3 20" xfId="1387"/>
    <cellStyle name="Процентный 3 3" xfId="1388"/>
    <cellStyle name="Процентный 3 4" xfId="1389"/>
    <cellStyle name="Процентный 3 5" xfId="1390"/>
    <cellStyle name="Процентный 3 6" xfId="1391"/>
    <cellStyle name="Процентный 3 7" xfId="1392"/>
    <cellStyle name="Процентный 3 8" xfId="1393"/>
    <cellStyle name="Процентный 3 9" xfId="1394"/>
    <cellStyle name="Процентный 4" xfId="1395"/>
    <cellStyle name="Процентный 4 2" xfId="1396"/>
    <cellStyle name="Процентный 4 2 2" xfId="1397"/>
    <cellStyle name="Процентный 4 2 3" xfId="1398"/>
    <cellStyle name="Процентный 4 3" xfId="1399"/>
    <cellStyle name="Процентный 4 4" xfId="1400"/>
    <cellStyle name="Процентный 4 5" xfId="1644"/>
    <cellStyle name="Процентный 5" xfId="1401"/>
    <cellStyle name="Процентный 6" xfId="1402"/>
    <cellStyle name="Процентный 6 2" xfId="1403"/>
    <cellStyle name="Процентный 6 3" xfId="1645"/>
    <cellStyle name="Процентный 7" xfId="1404"/>
    <cellStyle name="Процентный 7 2" xfId="1405"/>
    <cellStyle name="Процентный 7 3" xfId="1406"/>
    <cellStyle name="Процентный 8" xfId="1407"/>
    <cellStyle name="Процентный 8 2" xfId="1408"/>
    <cellStyle name="Процентный 9" xfId="1409"/>
    <cellStyle name="Связанная ячейка 2" xfId="1410"/>
    <cellStyle name="Связанная ячейка 2 2" xfId="1411"/>
    <cellStyle name="Связанная ячейка 2 3" xfId="1412"/>
    <cellStyle name="Стиль 1" xfId="1413"/>
    <cellStyle name="Стиль 1 10" xfId="1414"/>
    <cellStyle name="Стиль 1 15" xfId="1415"/>
    <cellStyle name="Стиль 1 17" xfId="1416"/>
    <cellStyle name="Стиль 1 18" xfId="1417"/>
    <cellStyle name="Стиль 1 2" xfId="1418"/>
    <cellStyle name="Стиль 1 2 2" xfId="1419"/>
    <cellStyle name="Стиль 1 3" xfId="1420"/>
    <cellStyle name="Стиль 1 36" xfId="1421"/>
    <cellStyle name="Стиль 1 37" xfId="1422"/>
    <cellStyle name="Стиль 1 38" xfId="1423"/>
    <cellStyle name="Стиль 1 39" xfId="1424"/>
    <cellStyle name="Стиль 1 40" xfId="1425"/>
    <cellStyle name="Стиль 1 41" xfId="1426"/>
    <cellStyle name="Стиль 1 42" xfId="1427"/>
    <cellStyle name="Стиль 1 47" xfId="1428"/>
    <cellStyle name="Стиль 1 48" xfId="1429"/>
    <cellStyle name="Стиль 1 56" xfId="1430"/>
    <cellStyle name="Стиль 1 57" xfId="1431"/>
    <cellStyle name="Текст предупреждения 2" xfId="1432"/>
    <cellStyle name="Тысячи [0]" xfId="1433"/>
    <cellStyle name="Тысячи_Example " xfId="1434"/>
    <cellStyle name="Финансовый 10" xfId="6"/>
    <cellStyle name="Финансовый 11" xfId="1435"/>
    <cellStyle name="Финансовый 11 2" xfId="1436"/>
    <cellStyle name="Финансовый 11 2 2" xfId="1437"/>
    <cellStyle name="Финансовый 11 2 3" xfId="1438"/>
    <cellStyle name="Финансовый 11 3" xfId="1439"/>
    <cellStyle name="Финансовый 11 4" xfId="1440"/>
    <cellStyle name="Финансовый 11 5" xfId="1441"/>
    <cellStyle name="Финансовый 11 5 2" xfId="1442"/>
    <cellStyle name="Финансовый 11 5 2 2" xfId="1443"/>
    <cellStyle name="Финансовый 11 5 2 3" xfId="1444"/>
    <cellStyle name="Финансовый 11 5 3" xfId="1445"/>
    <cellStyle name="Финансовый 11 5 4" xfId="1446"/>
    <cellStyle name="Финансовый 11 5 5" xfId="1647"/>
    <cellStyle name="Финансовый 11 6" xfId="1646"/>
    <cellStyle name="Финансовый 12" xfId="1447"/>
    <cellStyle name="Финансовый 12 2" xfId="1448"/>
    <cellStyle name="Финансовый 13" xfId="1449"/>
    <cellStyle name="Финансовый 13 2" xfId="1450"/>
    <cellStyle name="Финансовый 13 2 2" xfId="1451"/>
    <cellStyle name="Финансовый 13 2 3" xfId="1452"/>
    <cellStyle name="Финансовый 13 3" xfId="1453"/>
    <cellStyle name="Финансовый 13 4" xfId="1454"/>
    <cellStyle name="Финансовый 13 5" xfId="1648"/>
    <cellStyle name="Финансовый 14" xfId="1455"/>
    <cellStyle name="Финансовый 2" xfId="8"/>
    <cellStyle name="Финансовый 2 10" xfId="1457"/>
    <cellStyle name="Финансовый 2 11" xfId="1458"/>
    <cellStyle name="Финансовый 2 12" xfId="1459"/>
    <cellStyle name="Финансовый 2 13" xfId="1460"/>
    <cellStyle name="Финансовый 2 14" xfId="1461"/>
    <cellStyle name="Финансовый 2 15" xfId="1462"/>
    <cellStyle name="Финансовый 2 16" xfId="1463"/>
    <cellStyle name="Финансовый 2 17" xfId="1464"/>
    <cellStyle name="Финансовый 2 18" xfId="1465"/>
    <cellStyle name="Финансовый 2 19" xfId="1466"/>
    <cellStyle name="Финансовый 2 2" xfId="1467"/>
    <cellStyle name="Финансовый 2 2 2" xfId="1468"/>
    <cellStyle name="Финансовый 2 20" xfId="1469"/>
    <cellStyle name="Финансовый 2 21" xfId="1470"/>
    <cellStyle name="Финансовый 2 22" xfId="1471"/>
    <cellStyle name="Финансовый 2 23" xfId="1472"/>
    <cellStyle name="Финансовый 2 24" xfId="1473"/>
    <cellStyle name="Финансовый 2 25" xfId="1474"/>
    <cellStyle name="Финансовый 2 26" xfId="1475"/>
    <cellStyle name="Финансовый 2 27" xfId="1476"/>
    <cellStyle name="Финансовый 2 28" xfId="1477"/>
    <cellStyle name="Финансовый 2 29" xfId="1478"/>
    <cellStyle name="Финансовый 2 3" xfId="1479"/>
    <cellStyle name="Финансовый 2 3 2 6" xfId="1480"/>
    <cellStyle name="Финансовый 2 3 2 6 2" xfId="1481"/>
    <cellStyle name="Финансовый 2 3 2 6 2 2" xfId="1482"/>
    <cellStyle name="Финансовый 2 3 2 6 2 3" xfId="1483"/>
    <cellStyle name="Финансовый 2 3 2 6 3" xfId="1484"/>
    <cellStyle name="Финансовый 2 3 2 6 4" xfId="1485"/>
    <cellStyle name="Финансовый 2 3 2 6 5" xfId="1486"/>
    <cellStyle name="Финансовый 2 30" xfId="1487"/>
    <cellStyle name="Финансовый 2 31" xfId="1488"/>
    <cellStyle name="Финансовый 2 31 2" xfId="1489"/>
    <cellStyle name="Финансовый 2 31 3" xfId="1649"/>
    <cellStyle name="Финансовый 2 32" xfId="1490"/>
    <cellStyle name="Финансовый 2 33" xfId="1491"/>
    <cellStyle name="Финансовый 2 33 2" xfId="1492"/>
    <cellStyle name="Финансовый 2 34" xfId="1493"/>
    <cellStyle name="Финансовый 2 35" xfId="1456"/>
    <cellStyle name="Финансовый 2 36" xfId="1641"/>
    <cellStyle name="Финансовый 2 4" xfId="1494"/>
    <cellStyle name="Финансовый 2 4 2" xfId="1495"/>
    <cellStyle name="Финансовый 2 4 2 2" xfId="1496"/>
    <cellStyle name="Финансовый 2 4 2 2 2" xfId="1497"/>
    <cellStyle name="Финансовый 2 4 2 2 3" xfId="1498"/>
    <cellStyle name="Финансовый 2 4 2 3" xfId="1499"/>
    <cellStyle name="Финансовый 2 4 2 4" xfId="1500"/>
    <cellStyle name="Финансовый 2 4 2 5" xfId="1651"/>
    <cellStyle name="Финансовый 2 4 3" xfId="1501"/>
    <cellStyle name="Финансовый 2 4 3 2" xfId="1502"/>
    <cellStyle name="Финансовый 2 4 3 3" xfId="1503"/>
    <cellStyle name="Финансовый 2 4 4" xfId="1504"/>
    <cellStyle name="Финансовый 2 4 5" xfId="1505"/>
    <cellStyle name="Финансовый 2 4 6" xfId="1650"/>
    <cellStyle name="Финансовый 2 5" xfId="1506"/>
    <cellStyle name="Финансовый 2 6" xfId="1507"/>
    <cellStyle name="Финансовый 2 7" xfId="1508"/>
    <cellStyle name="Финансовый 2 8" xfId="1509"/>
    <cellStyle name="Финансовый 2 9" xfId="1510"/>
    <cellStyle name="Финансовый 22" xfId="1511"/>
    <cellStyle name="Финансовый 23" xfId="1512"/>
    <cellStyle name="Финансовый 23 2" xfId="1513"/>
    <cellStyle name="Финансовый 23 2 2" xfId="1514"/>
    <cellStyle name="Финансовый 23 2 3" xfId="1515"/>
    <cellStyle name="Финансовый 23 3" xfId="1516"/>
    <cellStyle name="Финансовый 23 4" xfId="1517"/>
    <cellStyle name="Финансовый 23 5" xfId="1652"/>
    <cellStyle name="Финансовый 3" xfId="1518"/>
    <cellStyle name="Финансовый 3 10" xfId="1519"/>
    <cellStyle name="Финансовый 3 11" xfId="1520"/>
    <cellStyle name="Финансовый 3 12" xfId="1521"/>
    <cellStyle name="Финансовый 3 13" xfId="1522"/>
    <cellStyle name="Финансовый 3 14" xfId="1523"/>
    <cellStyle name="Финансовый 3 15" xfId="1524"/>
    <cellStyle name="Финансовый 3 16" xfId="1525"/>
    <cellStyle name="Финансовый 3 17" xfId="1526"/>
    <cellStyle name="Финансовый 3 18" xfId="1527"/>
    <cellStyle name="Финансовый 3 19" xfId="1528"/>
    <cellStyle name="Финансовый 3 2" xfId="1529"/>
    <cellStyle name="Финансовый 3 2 2" xfId="1530"/>
    <cellStyle name="Финансовый 3 2 3" xfId="1531"/>
    <cellStyle name="Финансовый 3 20" xfId="1532"/>
    <cellStyle name="Финансовый 3 21" xfId="1533"/>
    <cellStyle name="Финансовый 3 21 2" xfId="1534"/>
    <cellStyle name="Финансовый 3 21 3" xfId="1654"/>
    <cellStyle name="Финансовый 3 22" xfId="1535"/>
    <cellStyle name="Финансовый 3 22 2" xfId="1536"/>
    <cellStyle name="Финансовый 3 22 3" xfId="1537"/>
    <cellStyle name="Финансовый 3 22 4" xfId="1538"/>
    <cellStyle name="Финансовый 3 22 5" xfId="1539"/>
    <cellStyle name="Финансовый 3 22 6" xfId="1540"/>
    <cellStyle name="Финансовый 3 22 7" xfId="1655"/>
    <cellStyle name="Финансовый 3 23" xfId="1541"/>
    <cellStyle name="Финансовый 3 23 2" xfId="1542"/>
    <cellStyle name="Финансовый 3 24" xfId="1543"/>
    <cellStyle name="Финансовый 3 25" xfId="1544"/>
    <cellStyle name="Финансовый 3 26" xfId="1545"/>
    <cellStyle name="Финансовый 3 27" xfId="1546"/>
    <cellStyle name="Финансовый 3 28" xfId="1547"/>
    <cellStyle name="Финансовый 3 29" xfId="1653"/>
    <cellStyle name="Финансовый 3 3" xfId="1548"/>
    <cellStyle name="Финансовый 3 3 2" xfId="1549"/>
    <cellStyle name="Финансовый 3 3 3" xfId="1550"/>
    <cellStyle name="Финансовый 3 4" xfId="1551"/>
    <cellStyle name="Финансовый 3 5" xfId="1552"/>
    <cellStyle name="Финансовый 3 6" xfId="1553"/>
    <cellStyle name="Финансовый 3 7" xfId="1554"/>
    <cellStyle name="Финансовый 3 8" xfId="1555"/>
    <cellStyle name="Финансовый 3 9" xfId="1556"/>
    <cellStyle name="Финансовый 4" xfId="1557"/>
    <cellStyle name="Финансовый 4 2" xfId="1558"/>
    <cellStyle name="Финансовый 4 2 2" xfId="1559"/>
    <cellStyle name="Финансовый 4 2 2 2" xfId="1560"/>
    <cellStyle name="Финансовый 4 2 2 3" xfId="1561"/>
    <cellStyle name="Финансовый 4 2 3" xfId="1562"/>
    <cellStyle name="Финансовый 4 2 4" xfId="1563"/>
    <cellStyle name="Финансовый 4 2 5" xfId="1656"/>
    <cellStyle name="Финансовый 4 3" xfId="1564"/>
    <cellStyle name="Финансовый 4 4" xfId="1565"/>
    <cellStyle name="Финансовый 4 4 2" xfId="1566"/>
    <cellStyle name="Финансовый 4 4 2 2" xfId="1567"/>
    <cellStyle name="Финансовый 4 4 2 3" xfId="1568"/>
    <cellStyle name="Финансовый 4 4 3" xfId="1569"/>
    <cellStyle name="Финансовый 4 4 4" xfId="1570"/>
    <cellStyle name="Финансовый 4 4 5" xfId="1657"/>
    <cellStyle name="Финансовый 5" xfId="1571"/>
    <cellStyle name="Финансовый 5 2" xfId="1572"/>
    <cellStyle name="Финансовый 5 2 2" xfId="1573"/>
    <cellStyle name="Финансовый 5 2 2 2" xfId="1574"/>
    <cellStyle name="Финансовый 5 2 2 3" xfId="1660"/>
    <cellStyle name="Финансовый 5 2 3" xfId="1575"/>
    <cellStyle name="Финансовый 5 2 3 2" xfId="1576"/>
    <cellStyle name="Финансовый 5 2 3 3" xfId="1577"/>
    <cellStyle name="Финансовый 5 2 4" xfId="1578"/>
    <cellStyle name="Финансовый 5 2 5" xfId="1579"/>
    <cellStyle name="Финансовый 5 2 6" xfId="1659"/>
    <cellStyle name="Финансовый 5 3" xfId="1580"/>
    <cellStyle name="Финансовый 5 4" xfId="1581"/>
    <cellStyle name="Финансовый 5 4 2" xfId="1582"/>
    <cellStyle name="Финансовый 5 4 3" xfId="1661"/>
    <cellStyle name="Финансовый 5 5" xfId="1583"/>
    <cellStyle name="Финансовый 5 6" xfId="1584"/>
    <cellStyle name="Финансовый 5 6 2" xfId="1585"/>
    <cellStyle name="Финансовый 5 6 3" xfId="1586"/>
    <cellStyle name="Финансовый 5 7" xfId="1587"/>
    <cellStyle name="Финансовый 5 7 2" xfId="1588"/>
    <cellStyle name="Финансовый 5 8" xfId="1589"/>
    <cellStyle name="Финансовый 5 9" xfId="1658"/>
    <cellStyle name="Финансовый 6" xfId="1590"/>
    <cellStyle name="Финансовый 6 2" xfId="1591"/>
    <cellStyle name="Финансовый 6 3" xfId="1592"/>
    <cellStyle name="Финансовый 6 3 2" xfId="1593"/>
    <cellStyle name="Финансовый 6 3 2 2" xfId="1594"/>
    <cellStyle name="Финансовый 6 3 2 2 2" xfId="1595"/>
    <cellStyle name="Финансовый 6 3 2 2 3" xfId="1596"/>
    <cellStyle name="Финансовый 6 3 2 3" xfId="1597"/>
    <cellStyle name="Финансовый 6 3 2 4" xfId="1598"/>
    <cellStyle name="Финансовый 6 3 2 5" xfId="1599"/>
    <cellStyle name="Финансовый 6 3 2 6" xfId="1600"/>
    <cellStyle name="Финансовый 6 3 2 7" xfId="1601"/>
    <cellStyle name="Финансовый 6 3 2 8" xfId="1664"/>
    <cellStyle name="Финансовый 6 3 3" xfId="1602"/>
    <cellStyle name="Финансовый 6 3 3 2" xfId="1603"/>
    <cellStyle name="Финансовый 6 3 3 3" xfId="1604"/>
    <cellStyle name="Финансовый 6 3 4" xfId="1605"/>
    <cellStyle name="Финансовый 6 3 5" xfId="1606"/>
    <cellStyle name="Финансовый 6 3 6" xfId="1607"/>
    <cellStyle name="Финансовый 6 3 7" xfId="1608"/>
    <cellStyle name="Финансовый 6 3 8" xfId="1609"/>
    <cellStyle name="Финансовый 6 3 9" xfId="1663"/>
    <cellStyle name="Финансовый 6 4" xfId="1610"/>
    <cellStyle name="Финансовый 6 4 2" xfId="1611"/>
    <cellStyle name="Финансовый 6 4 3" xfId="1612"/>
    <cellStyle name="Финансовый 6 5" xfId="1613"/>
    <cellStyle name="Финансовый 6 6" xfId="1614"/>
    <cellStyle name="Финансовый 6 7" xfId="1662"/>
    <cellStyle name="Финансовый 7" xfId="7"/>
    <cellStyle name="Финансовый 7 2" xfId="1616"/>
    <cellStyle name="Финансовый 7 2 2" xfId="1617"/>
    <cellStyle name="Финансовый 7 2 2 2" xfId="1618"/>
    <cellStyle name="Финансовый 7 2 2 2 2" xfId="1619"/>
    <cellStyle name="Финансовый 7 2 2 2 3" xfId="1620"/>
    <cellStyle name="Финансовый 7 2 2 3" xfId="1621"/>
    <cellStyle name="Финансовый 7 2 2 4" xfId="1622"/>
    <cellStyle name="Финансовый 7 2 2 5" xfId="1623"/>
    <cellStyle name="Финансовый 7 2 2 6" xfId="1624"/>
    <cellStyle name="Финансовый 7 2 2 7" xfId="1625"/>
    <cellStyle name="Финансовый 7 2 2 8" xfId="1666"/>
    <cellStyle name="Финансовый 7 2 3" xfId="1626"/>
    <cellStyle name="Финансовый 7 2 3 2" xfId="1627"/>
    <cellStyle name="Финансовый 7 2 3 3" xfId="1628"/>
    <cellStyle name="Финансовый 7 2 4" xfId="1629"/>
    <cellStyle name="Финансовый 7 2 5" xfId="1630"/>
    <cellStyle name="Финансовый 7 2 6" xfId="1631"/>
    <cellStyle name="Финансовый 7 2 7" xfId="1632"/>
    <cellStyle name="Финансовый 7 2 8" xfId="1633"/>
    <cellStyle name="Финансовый 7 2 9" xfId="1665"/>
    <cellStyle name="Финансовый 7 3" xfId="1634"/>
    <cellStyle name="Финансовый 7 4" xfId="1615"/>
    <cellStyle name="Финансовый 8" xfId="1635"/>
    <cellStyle name="Финансовый 82" xfId="1636"/>
    <cellStyle name="Финансовый 9" xfId="1637"/>
    <cellStyle name="Хороший 2" xfId="1638"/>
    <cellStyle name="Хороший 2 2" xfId="1639"/>
    <cellStyle name="Хороший 2 3" xfId="1640"/>
  </cellStyles>
  <dxfs count="0"/>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254"/>
  <sheetViews>
    <sheetView topLeftCell="A221" zoomScale="110" zoomScaleNormal="110" workbookViewId="0">
      <selection activeCell="G215" sqref="G215:G246"/>
    </sheetView>
  </sheetViews>
  <sheetFormatPr defaultRowHeight="12.75" outlineLevelRow="1"/>
  <cols>
    <col min="1" max="1" width="9.28515625" style="4" customWidth="1"/>
    <col min="2" max="2" width="13.7109375" style="4" customWidth="1"/>
    <col min="3" max="3" width="41" style="4" customWidth="1"/>
    <col min="4" max="4" width="9.7109375" style="4" customWidth="1"/>
    <col min="5" max="5" width="8.42578125" style="4" customWidth="1"/>
    <col min="6" max="6" width="8" style="4" customWidth="1"/>
    <col min="7" max="7" width="10.28515625" style="4" customWidth="1"/>
    <col min="8" max="8" width="7.7109375" style="4" customWidth="1"/>
    <col min="9" max="9" width="13" style="219" customWidth="1"/>
    <col min="10" max="10" width="13.140625" style="219" customWidth="1"/>
    <col min="11" max="11" width="11.85546875" style="219" bestFit="1" customWidth="1"/>
    <col min="12" max="12" width="16.7109375" style="220" customWidth="1"/>
    <col min="13" max="13" width="13.5703125" style="220" customWidth="1"/>
    <col min="14" max="16" width="9.140625" style="4" customWidth="1"/>
    <col min="17" max="17" width="13.28515625" style="4" customWidth="1"/>
    <col min="18" max="18" width="12.85546875" style="4" customWidth="1"/>
    <col min="19" max="19" width="14.140625" style="4" customWidth="1"/>
    <col min="20" max="20" width="13.7109375" style="4" customWidth="1"/>
    <col min="21" max="21" width="15.85546875" style="4" customWidth="1"/>
    <col min="22" max="22" width="15.42578125" style="4" customWidth="1"/>
    <col min="23" max="23" width="11.7109375" style="4" customWidth="1"/>
    <col min="24" max="24" width="12.85546875" style="4" customWidth="1"/>
    <col min="25" max="25" width="14.5703125" style="4" customWidth="1"/>
    <col min="26" max="26" width="15.28515625" style="4" customWidth="1"/>
    <col min="27" max="16384" width="9.140625" style="4"/>
  </cols>
  <sheetData>
    <row r="2" spans="1:26">
      <c r="A2" s="34"/>
      <c r="B2" s="34"/>
      <c r="C2" s="322" t="s">
        <v>533</v>
      </c>
      <c r="D2" s="322"/>
      <c r="E2" s="322"/>
      <c r="F2" s="322"/>
      <c r="G2" s="322"/>
      <c r="H2" s="322"/>
      <c r="I2" s="322"/>
      <c r="J2" s="322"/>
      <c r="K2" s="322"/>
      <c r="L2" s="322"/>
      <c r="M2" s="322"/>
      <c r="N2" s="322"/>
      <c r="O2" s="322"/>
      <c r="P2" s="322"/>
      <c r="Q2" s="322"/>
      <c r="R2" s="322"/>
      <c r="S2" s="322"/>
      <c r="T2" s="322"/>
      <c r="U2" s="322"/>
      <c r="V2" s="322"/>
      <c r="W2" s="322"/>
      <c r="X2" s="322"/>
      <c r="Y2" s="322"/>
    </row>
    <row r="3" spans="1:26" ht="15" customHeight="1">
      <c r="A3" s="322" t="s">
        <v>140</v>
      </c>
      <c r="B3" s="322"/>
      <c r="C3" s="322"/>
      <c r="D3" s="322"/>
      <c r="E3" s="322"/>
      <c r="F3" s="322"/>
      <c r="G3" s="322"/>
      <c r="H3" s="322"/>
      <c r="I3" s="322"/>
      <c r="J3" s="322"/>
      <c r="K3" s="322"/>
      <c r="L3" s="322"/>
      <c r="M3" s="322"/>
      <c r="N3" s="322"/>
      <c r="O3" s="322"/>
      <c r="P3" s="322"/>
      <c r="Q3" s="322"/>
      <c r="R3" s="322"/>
      <c r="S3" s="322"/>
      <c r="T3" s="322"/>
      <c r="U3" s="322"/>
      <c r="V3" s="322"/>
      <c r="W3" s="322"/>
      <c r="X3" s="322"/>
      <c r="Y3" s="322"/>
    </row>
    <row r="4" spans="1:26" ht="15" customHeight="1">
      <c r="A4" s="35"/>
      <c r="B4" s="35"/>
      <c r="C4" s="322" t="s">
        <v>527</v>
      </c>
      <c r="D4" s="322"/>
      <c r="E4" s="322"/>
      <c r="F4" s="322"/>
      <c r="G4" s="322"/>
      <c r="H4" s="322"/>
      <c r="I4" s="322"/>
      <c r="J4" s="322"/>
      <c r="K4" s="322"/>
      <c r="L4" s="322"/>
      <c r="M4" s="322"/>
      <c r="N4" s="322"/>
      <c r="O4" s="322"/>
      <c r="P4" s="322"/>
      <c r="Q4" s="322"/>
      <c r="R4" s="322"/>
      <c r="S4" s="322"/>
      <c r="T4" s="322"/>
      <c r="U4" s="322"/>
      <c r="V4" s="322"/>
      <c r="W4" s="322"/>
      <c r="X4" s="322"/>
      <c r="Y4" s="322"/>
    </row>
    <row r="6" spans="1:26" s="10" customFormat="1" ht="51" customHeight="1">
      <c r="A6" s="323" t="s">
        <v>141</v>
      </c>
      <c r="B6" s="307" t="s">
        <v>460</v>
      </c>
      <c r="C6" s="324"/>
      <c r="D6" s="324"/>
      <c r="E6" s="324"/>
      <c r="F6" s="324"/>
      <c r="G6" s="308"/>
      <c r="H6" s="306" t="s">
        <v>146</v>
      </c>
      <c r="I6" s="325" t="s">
        <v>147</v>
      </c>
      <c r="J6" s="326"/>
      <c r="K6" s="326"/>
      <c r="L6" s="327"/>
      <c r="M6" s="307" t="s">
        <v>464</v>
      </c>
      <c r="N6" s="324"/>
      <c r="O6" s="324"/>
      <c r="P6" s="308"/>
      <c r="Q6" s="307" t="s">
        <v>468</v>
      </c>
      <c r="R6" s="324"/>
      <c r="S6" s="324"/>
      <c r="T6" s="324"/>
      <c r="U6" s="324"/>
      <c r="V6" s="324"/>
      <c r="W6" s="324"/>
      <c r="X6" s="308"/>
      <c r="Y6" s="306" t="s">
        <v>469</v>
      </c>
      <c r="Z6" s="306" t="s">
        <v>470</v>
      </c>
    </row>
    <row r="7" spans="1:26" s="10" customFormat="1" ht="72" customHeight="1">
      <c r="A7" s="323"/>
      <c r="B7" s="306" t="s">
        <v>461</v>
      </c>
      <c r="C7" s="306" t="s">
        <v>142</v>
      </c>
      <c r="D7" s="306" t="s">
        <v>143</v>
      </c>
      <c r="E7" s="307" t="s">
        <v>462</v>
      </c>
      <c r="F7" s="308"/>
      <c r="G7" s="306" t="s">
        <v>463</v>
      </c>
      <c r="H7" s="306"/>
      <c r="I7" s="309" t="s">
        <v>148</v>
      </c>
      <c r="J7" s="309" t="s">
        <v>149</v>
      </c>
      <c r="K7" s="309" t="s">
        <v>150</v>
      </c>
      <c r="L7" s="309" t="s">
        <v>151</v>
      </c>
      <c r="M7" s="307" t="s">
        <v>152</v>
      </c>
      <c r="N7" s="308"/>
      <c r="O7" s="306" t="s">
        <v>466</v>
      </c>
      <c r="P7" s="306" t="s">
        <v>467</v>
      </c>
      <c r="Q7" s="307" t="s">
        <v>153</v>
      </c>
      <c r="R7" s="308"/>
      <c r="S7" s="307" t="s">
        <v>156</v>
      </c>
      <c r="T7" s="308"/>
      <c r="U7" s="307" t="s">
        <v>157</v>
      </c>
      <c r="V7" s="308"/>
      <c r="W7" s="307" t="s">
        <v>158</v>
      </c>
      <c r="X7" s="308"/>
      <c r="Y7" s="306"/>
      <c r="Z7" s="306"/>
    </row>
    <row r="8" spans="1:26" s="10" customFormat="1" ht="60.75" customHeight="1">
      <c r="A8" s="323"/>
      <c r="B8" s="306"/>
      <c r="C8" s="306"/>
      <c r="D8" s="306"/>
      <c r="E8" s="97" t="s">
        <v>144</v>
      </c>
      <c r="F8" s="97" t="s">
        <v>145</v>
      </c>
      <c r="G8" s="306"/>
      <c r="H8" s="306"/>
      <c r="I8" s="309"/>
      <c r="J8" s="309"/>
      <c r="K8" s="309"/>
      <c r="L8" s="309"/>
      <c r="M8" s="186" t="s">
        <v>14</v>
      </c>
      <c r="N8" s="97" t="s">
        <v>465</v>
      </c>
      <c r="O8" s="306"/>
      <c r="P8" s="306"/>
      <c r="Q8" s="100" t="s">
        <v>154</v>
      </c>
      <c r="R8" s="99" t="s">
        <v>155</v>
      </c>
      <c r="S8" s="100" t="s">
        <v>154</v>
      </c>
      <c r="T8" s="99" t="s">
        <v>155</v>
      </c>
      <c r="U8" s="99" t="s">
        <v>148</v>
      </c>
      <c r="V8" s="63" t="s">
        <v>149</v>
      </c>
      <c r="W8" s="99" t="s">
        <v>154</v>
      </c>
      <c r="X8" s="99" t="s">
        <v>155</v>
      </c>
      <c r="Y8" s="306"/>
      <c r="Z8" s="306"/>
    </row>
    <row r="9" spans="1:26">
      <c r="A9" s="97">
        <v>1</v>
      </c>
      <c r="B9" s="97">
        <v>2</v>
      </c>
      <c r="C9" s="97">
        <v>3</v>
      </c>
      <c r="D9" s="97">
        <v>4</v>
      </c>
      <c r="E9" s="97">
        <v>5</v>
      </c>
      <c r="F9" s="97">
        <v>6</v>
      </c>
      <c r="G9" s="97">
        <v>7</v>
      </c>
      <c r="H9" s="97">
        <v>8</v>
      </c>
      <c r="I9" s="186">
        <v>9</v>
      </c>
      <c r="J9" s="186">
        <v>10</v>
      </c>
      <c r="K9" s="186">
        <v>11</v>
      </c>
      <c r="L9" s="186">
        <v>12</v>
      </c>
      <c r="M9" s="186">
        <v>13</v>
      </c>
      <c r="N9" s="97">
        <v>14</v>
      </c>
      <c r="O9" s="97">
        <v>15</v>
      </c>
      <c r="P9" s="97">
        <v>16</v>
      </c>
      <c r="Q9" s="97">
        <v>17</v>
      </c>
      <c r="R9" s="97">
        <v>18</v>
      </c>
      <c r="S9" s="97">
        <v>19</v>
      </c>
      <c r="T9" s="97">
        <v>20</v>
      </c>
      <c r="U9" s="97">
        <v>21</v>
      </c>
      <c r="V9" s="97">
        <v>22</v>
      </c>
      <c r="W9" s="97">
        <v>23</v>
      </c>
      <c r="X9" s="97">
        <v>24</v>
      </c>
      <c r="Y9" s="3">
        <v>25</v>
      </c>
      <c r="Z9" s="3">
        <v>26</v>
      </c>
    </row>
    <row r="10" spans="1:26" ht="57" customHeight="1">
      <c r="A10" s="97"/>
      <c r="B10" s="97" t="s">
        <v>521</v>
      </c>
      <c r="C10" s="1" t="s">
        <v>218</v>
      </c>
      <c r="D10" s="8" t="s">
        <v>64</v>
      </c>
      <c r="E10" s="6"/>
      <c r="F10" s="6"/>
      <c r="G10" s="297" t="s">
        <v>399</v>
      </c>
      <c r="H10" s="319"/>
      <c r="I10" s="95">
        <f>I11+I36+I178+I209</f>
        <v>1946951.1600000001</v>
      </c>
      <c r="J10" s="95">
        <f>J11+J36+J178+J209</f>
        <v>1685250.1600000001</v>
      </c>
      <c r="K10" s="95">
        <f t="shared" ref="K10" si="0">K11+K36+K178+K209</f>
        <v>261701</v>
      </c>
      <c r="L10" s="95"/>
      <c r="M10" s="95">
        <f t="shared" ref="M10" si="1">M11+M36+M178+M209</f>
        <v>1685250.1600000001</v>
      </c>
      <c r="N10" s="2"/>
      <c r="O10" s="2"/>
      <c r="P10" s="3"/>
      <c r="Q10" s="3"/>
      <c r="R10" s="3"/>
      <c r="S10" s="11">
        <v>58.74</v>
      </c>
      <c r="T10" s="11">
        <v>58.61</v>
      </c>
      <c r="U10" s="11"/>
      <c r="V10" s="11"/>
      <c r="W10" s="11">
        <v>31</v>
      </c>
      <c r="X10" s="11"/>
      <c r="Y10" s="3"/>
      <c r="Z10" s="3"/>
    </row>
    <row r="11" spans="1:26" ht="15" customHeight="1">
      <c r="A11" s="46" t="s">
        <v>92</v>
      </c>
      <c r="B11" s="47"/>
      <c r="C11" s="65" t="s">
        <v>159</v>
      </c>
      <c r="D11" s="8"/>
      <c r="E11" s="6">
        <f>E12+E18+E25+E27+E31+E34</f>
        <v>18</v>
      </c>
      <c r="F11" s="6">
        <f>F12+F18+F25+F27+F31+F34</f>
        <v>18</v>
      </c>
      <c r="G11" s="298"/>
      <c r="H11" s="320"/>
      <c r="I11" s="95">
        <f>I12+I18+I25+I27+I31+I34</f>
        <v>912158</v>
      </c>
      <c r="J11" s="95">
        <f t="shared" ref="J11:M11" si="2">J12+J18+J25+J27+J31+J34</f>
        <v>801343</v>
      </c>
      <c r="K11" s="95">
        <f t="shared" si="2"/>
        <v>110815</v>
      </c>
      <c r="L11" s="95"/>
      <c r="M11" s="107">
        <f t="shared" si="2"/>
        <v>801343</v>
      </c>
      <c r="N11" s="2"/>
      <c r="O11" s="2"/>
      <c r="P11" s="3"/>
      <c r="Q11" s="3"/>
      <c r="R11" s="3"/>
      <c r="S11" s="11"/>
      <c r="T11" s="11"/>
      <c r="U11" s="11"/>
      <c r="V11" s="11"/>
      <c r="W11" s="11"/>
      <c r="X11" s="11"/>
      <c r="Y11" s="3"/>
      <c r="Z11" s="3"/>
    </row>
    <row r="12" spans="1:26" ht="39.75" customHeight="1">
      <c r="A12" s="8">
        <v>1</v>
      </c>
      <c r="B12" s="97"/>
      <c r="C12" s="65" t="s">
        <v>160</v>
      </c>
      <c r="D12" s="12" t="s">
        <v>161</v>
      </c>
      <c r="E12" s="6">
        <f>SUM(E13:E17)</f>
        <v>5</v>
      </c>
      <c r="F12" s="6">
        <f>SUM(F13:F17)</f>
        <v>5</v>
      </c>
      <c r="G12" s="298"/>
      <c r="H12" s="320"/>
      <c r="I12" s="107">
        <f>SUM(I13:I17)</f>
        <v>833861</v>
      </c>
      <c r="J12" s="107">
        <f t="shared" ref="J12:K12" si="3">SUM(J13:J17)</f>
        <v>725053</v>
      </c>
      <c r="K12" s="95">
        <f t="shared" si="3"/>
        <v>108808</v>
      </c>
      <c r="L12" s="289" t="s">
        <v>162</v>
      </c>
      <c r="M12" s="70">
        <f>SUM(M13:M17)</f>
        <v>725053</v>
      </c>
      <c r="N12" s="3"/>
      <c r="O12" s="3"/>
      <c r="P12" s="3"/>
      <c r="Q12" s="3"/>
      <c r="R12" s="3"/>
      <c r="S12" s="3"/>
      <c r="T12" s="3"/>
      <c r="U12" s="3"/>
      <c r="V12" s="3"/>
      <c r="W12" s="3"/>
      <c r="X12" s="3"/>
      <c r="Y12" s="3"/>
      <c r="Z12" s="3"/>
    </row>
    <row r="13" spans="1:26" ht="12.75" hidden="1" customHeight="1" outlineLevel="1">
      <c r="A13" s="39" t="s">
        <v>69</v>
      </c>
      <c r="B13" s="97"/>
      <c r="C13" s="36" t="s">
        <v>166</v>
      </c>
      <c r="D13" s="15" t="s">
        <v>161</v>
      </c>
      <c r="E13" s="97">
        <v>1</v>
      </c>
      <c r="F13" s="97">
        <v>1</v>
      </c>
      <c r="G13" s="298"/>
      <c r="H13" s="320"/>
      <c r="I13" s="74">
        <v>172365</v>
      </c>
      <c r="J13" s="74">
        <v>155128</v>
      </c>
      <c r="K13" s="74">
        <f>I13-J13</f>
        <v>17237</v>
      </c>
      <c r="L13" s="321" t="s">
        <v>162</v>
      </c>
      <c r="M13" s="188">
        <f>J13</f>
        <v>155128</v>
      </c>
      <c r="N13" s="3"/>
      <c r="O13" s="3"/>
      <c r="P13" s="3"/>
      <c r="Q13" s="3"/>
      <c r="R13" s="3"/>
      <c r="S13" s="16"/>
      <c r="T13" s="3"/>
      <c r="U13" s="3"/>
      <c r="V13" s="3"/>
      <c r="W13" s="3"/>
      <c r="X13" s="3"/>
      <c r="Y13" s="3"/>
      <c r="Z13" s="3"/>
    </row>
    <row r="14" spans="1:26" ht="12.75" hidden="1" customHeight="1" outlineLevel="1">
      <c r="A14" s="39" t="s">
        <v>70</v>
      </c>
      <c r="B14" s="97"/>
      <c r="C14" s="36" t="s">
        <v>167</v>
      </c>
      <c r="D14" s="15" t="s">
        <v>161</v>
      </c>
      <c r="E14" s="97">
        <v>1</v>
      </c>
      <c r="F14" s="97">
        <v>1</v>
      </c>
      <c r="G14" s="298"/>
      <c r="H14" s="320"/>
      <c r="I14" s="74">
        <v>228898</v>
      </c>
      <c r="J14" s="74">
        <v>206008</v>
      </c>
      <c r="K14" s="74">
        <f>I14-J14</f>
        <v>22890</v>
      </c>
      <c r="L14" s="321"/>
      <c r="M14" s="188">
        <f t="shared" ref="M14:M17" si="4">J14</f>
        <v>206008</v>
      </c>
      <c r="N14" s="3"/>
      <c r="O14" s="3"/>
      <c r="P14" s="3"/>
      <c r="Q14" s="3"/>
      <c r="R14" s="3"/>
      <c r="S14" s="16"/>
      <c r="T14" s="3"/>
      <c r="U14" s="3"/>
      <c r="V14" s="3"/>
      <c r="W14" s="3"/>
      <c r="X14" s="3"/>
      <c r="Y14" s="3"/>
      <c r="Z14" s="3"/>
    </row>
    <row r="15" spans="1:26" ht="12.75" hidden="1" customHeight="1" outlineLevel="1">
      <c r="A15" s="39" t="s">
        <v>71</v>
      </c>
      <c r="B15" s="97"/>
      <c r="C15" s="36" t="s">
        <v>168</v>
      </c>
      <c r="D15" s="15" t="s">
        <v>161</v>
      </c>
      <c r="E15" s="97">
        <v>1</v>
      </c>
      <c r="F15" s="97">
        <v>1</v>
      </c>
      <c r="G15" s="298"/>
      <c r="H15" s="320"/>
      <c r="I15" s="74">
        <v>105506</v>
      </c>
      <c r="J15" s="74">
        <v>94955</v>
      </c>
      <c r="K15" s="74">
        <f>I15-J15</f>
        <v>10551</v>
      </c>
      <c r="L15" s="321"/>
      <c r="M15" s="188">
        <f t="shared" si="4"/>
        <v>94955</v>
      </c>
      <c r="N15" s="3"/>
      <c r="O15" s="3"/>
      <c r="P15" s="3"/>
      <c r="Q15" s="3"/>
      <c r="R15" s="3"/>
      <c r="S15" s="16"/>
      <c r="T15" s="3"/>
      <c r="U15" s="3"/>
      <c r="V15" s="3"/>
      <c r="W15" s="3"/>
      <c r="X15" s="3"/>
      <c r="Y15" s="3"/>
      <c r="Z15" s="3"/>
    </row>
    <row r="16" spans="1:26" ht="12.75" hidden="1" customHeight="1" outlineLevel="1">
      <c r="A16" s="230" t="s">
        <v>72</v>
      </c>
      <c r="B16" s="17"/>
      <c r="C16" s="14" t="s">
        <v>169</v>
      </c>
      <c r="D16" s="15" t="s">
        <v>161</v>
      </c>
      <c r="E16" s="186">
        <v>1</v>
      </c>
      <c r="F16" s="186">
        <v>1</v>
      </c>
      <c r="G16" s="298"/>
      <c r="H16" s="320"/>
      <c r="I16" s="74">
        <v>234541</v>
      </c>
      <c r="J16" s="74">
        <v>176411</v>
      </c>
      <c r="K16" s="74">
        <f>I16-J16</f>
        <v>58130</v>
      </c>
      <c r="L16" s="84"/>
      <c r="M16" s="188">
        <f t="shared" si="4"/>
        <v>176411</v>
      </c>
      <c r="N16" s="3"/>
      <c r="O16" s="3"/>
      <c r="P16" s="3"/>
      <c r="Q16" s="3"/>
      <c r="R16" s="3"/>
      <c r="S16" s="16"/>
      <c r="T16" s="3"/>
      <c r="U16" s="3"/>
      <c r="V16" s="3"/>
      <c r="W16" s="3"/>
      <c r="X16" s="3"/>
      <c r="Y16" s="3"/>
      <c r="Z16" s="3"/>
    </row>
    <row r="17" spans="1:26" ht="12.75" hidden="1" customHeight="1" outlineLevel="1">
      <c r="A17" s="39" t="s">
        <v>83</v>
      </c>
      <c r="B17" s="17"/>
      <c r="C17" s="36" t="s">
        <v>397</v>
      </c>
      <c r="D17" s="15" t="s">
        <v>161</v>
      </c>
      <c r="E17" s="97">
        <v>1</v>
      </c>
      <c r="F17" s="97">
        <v>1</v>
      </c>
      <c r="G17" s="298"/>
      <c r="H17" s="320"/>
      <c r="I17" s="74">
        <v>92551</v>
      </c>
      <c r="J17" s="74">
        <v>92551</v>
      </c>
      <c r="K17" s="74"/>
      <c r="L17" s="189"/>
      <c r="M17" s="188">
        <f t="shared" si="4"/>
        <v>92551</v>
      </c>
      <c r="N17" s="3"/>
      <c r="O17" s="3"/>
      <c r="P17" s="3"/>
      <c r="Q17" s="3"/>
      <c r="R17" s="3"/>
      <c r="S17" s="16"/>
      <c r="T17" s="3"/>
      <c r="U17" s="3"/>
      <c r="V17" s="3"/>
      <c r="W17" s="3"/>
      <c r="X17" s="3"/>
      <c r="Y17" s="3"/>
      <c r="Z17" s="3"/>
    </row>
    <row r="18" spans="1:26" ht="30.75" customHeight="1" collapsed="1">
      <c r="A18" s="8">
        <v>2</v>
      </c>
      <c r="B18" s="17"/>
      <c r="C18" s="64" t="s">
        <v>163</v>
      </c>
      <c r="D18" s="12" t="s">
        <v>164</v>
      </c>
      <c r="E18" s="5">
        <f>E19</f>
        <v>5</v>
      </c>
      <c r="F18" s="5">
        <f>F19</f>
        <v>5</v>
      </c>
      <c r="G18" s="298"/>
      <c r="H18" s="320"/>
      <c r="I18" s="70">
        <f>I19</f>
        <v>9455</v>
      </c>
      <c r="J18" s="70">
        <f t="shared" ref="J18:M18" si="5">J19</f>
        <v>8328</v>
      </c>
      <c r="K18" s="70">
        <f t="shared" si="5"/>
        <v>1127</v>
      </c>
      <c r="L18" s="70"/>
      <c r="M18" s="70">
        <f t="shared" si="5"/>
        <v>8328</v>
      </c>
      <c r="N18" s="3"/>
      <c r="O18" s="3"/>
      <c r="P18" s="3"/>
      <c r="Q18" s="3"/>
      <c r="R18" s="3"/>
      <c r="S18" s="3"/>
      <c r="T18" s="3"/>
      <c r="U18" s="3"/>
      <c r="V18" s="3"/>
      <c r="W18" s="3"/>
      <c r="X18" s="3"/>
      <c r="Y18" s="3"/>
      <c r="Z18" s="3"/>
    </row>
    <row r="19" spans="1:26" ht="33.75" customHeight="1">
      <c r="A19" s="40" t="s">
        <v>77</v>
      </c>
      <c r="B19" s="97"/>
      <c r="C19" s="51" t="s">
        <v>165</v>
      </c>
      <c r="D19" s="19" t="s">
        <v>164</v>
      </c>
      <c r="E19" s="20">
        <f>SUM(E20:E24)</f>
        <v>5</v>
      </c>
      <c r="F19" s="20">
        <f>SUM(F20:F24)</f>
        <v>5</v>
      </c>
      <c r="G19" s="298"/>
      <c r="H19" s="320"/>
      <c r="I19" s="69">
        <f>SUM(I20:I24)</f>
        <v>9455</v>
      </c>
      <c r="J19" s="69">
        <f t="shared" ref="J19:M19" si="6">SUM(J20:J24)</f>
        <v>8328</v>
      </c>
      <c r="K19" s="69">
        <f t="shared" si="6"/>
        <v>1127</v>
      </c>
      <c r="L19" s="69"/>
      <c r="M19" s="69">
        <f t="shared" si="6"/>
        <v>8328</v>
      </c>
      <c r="N19" s="3"/>
      <c r="O19" s="3"/>
      <c r="P19" s="3"/>
      <c r="Q19" s="3"/>
      <c r="R19" s="3"/>
      <c r="S19" s="3"/>
      <c r="T19" s="3"/>
      <c r="U19" s="3"/>
      <c r="V19" s="3"/>
      <c r="W19" s="3"/>
      <c r="X19" s="3"/>
      <c r="Y19" s="3"/>
      <c r="Z19" s="3"/>
    </row>
    <row r="20" spans="1:26" ht="12.75" hidden="1" customHeight="1" outlineLevel="1">
      <c r="A20" s="39" t="s">
        <v>74</v>
      </c>
      <c r="B20" s="97"/>
      <c r="C20" s="36" t="s">
        <v>166</v>
      </c>
      <c r="D20" s="15" t="s">
        <v>164</v>
      </c>
      <c r="E20" s="7">
        <v>1</v>
      </c>
      <c r="F20" s="97">
        <v>1</v>
      </c>
      <c r="G20" s="298"/>
      <c r="H20" s="320"/>
      <c r="I20" s="74">
        <v>1930</v>
      </c>
      <c r="J20" s="74">
        <f>1930</f>
        <v>1930</v>
      </c>
      <c r="K20" s="81">
        <f>I20-J20</f>
        <v>0</v>
      </c>
      <c r="L20" s="84"/>
      <c r="M20" s="188">
        <f>J20</f>
        <v>1930</v>
      </c>
      <c r="N20" s="3"/>
      <c r="O20" s="3"/>
      <c r="P20" s="3"/>
      <c r="Q20" s="3"/>
      <c r="R20" s="3"/>
      <c r="S20" s="3"/>
      <c r="T20" s="3"/>
      <c r="U20" s="3"/>
      <c r="V20" s="3"/>
      <c r="W20" s="3"/>
      <c r="X20" s="3"/>
      <c r="Y20" s="3"/>
      <c r="Z20" s="3"/>
    </row>
    <row r="21" spans="1:26" ht="12.75" hidden="1" customHeight="1" outlineLevel="1">
      <c r="A21" s="39" t="s">
        <v>75</v>
      </c>
      <c r="B21" s="97"/>
      <c r="C21" s="36" t="s">
        <v>167</v>
      </c>
      <c r="D21" s="15" t="s">
        <v>164</v>
      </c>
      <c r="E21" s="7">
        <v>1</v>
      </c>
      <c r="F21" s="97">
        <v>1</v>
      </c>
      <c r="G21" s="298"/>
      <c r="H21" s="320"/>
      <c r="I21" s="74">
        <v>2564</v>
      </c>
      <c r="J21" s="74">
        <v>2564</v>
      </c>
      <c r="K21" s="81">
        <f t="shared" ref="K21:K24" si="7">I21-J21</f>
        <v>0</v>
      </c>
      <c r="L21" s="82"/>
      <c r="M21" s="188">
        <f t="shared" ref="M21:M24" si="8">J21</f>
        <v>2564</v>
      </c>
      <c r="N21" s="3"/>
      <c r="O21" s="3"/>
      <c r="P21" s="3"/>
      <c r="Q21" s="3"/>
      <c r="R21" s="3"/>
      <c r="S21" s="3"/>
      <c r="T21" s="3"/>
      <c r="U21" s="3"/>
      <c r="V21" s="3"/>
      <c r="W21" s="3"/>
      <c r="X21" s="3"/>
      <c r="Y21" s="3"/>
      <c r="Z21" s="3"/>
    </row>
    <row r="22" spans="1:26" ht="12.75" hidden="1" customHeight="1" outlineLevel="1">
      <c r="A22" s="39" t="s">
        <v>76</v>
      </c>
      <c r="B22" s="97"/>
      <c r="C22" s="36" t="s">
        <v>168</v>
      </c>
      <c r="D22" s="15" t="s">
        <v>164</v>
      </c>
      <c r="E22" s="7">
        <v>1</v>
      </c>
      <c r="F22" s="97">
        <v>1</v>
      </c>
      <c r="G22" s="298"/>
      <c r="H22" s="320"/>
      <c r="I22" s="74">
        <v>1182</v>
      </c>
      <c r="J22" s="74">
        <v>1182</v>
      </c>
      <c r="K22" s="81">
        <f t="shared" si="7"/>
        <v>0</v>
      </c>
      <c r="L22" s="82"/>
      <c r="M22" s="188">
        <f t="shared" si="8"/>
        <v>1182</v>
      </c>
      <c r="N22" s="3"/>
      <c r="O22" s="3"/>
      <c r="P22" s="3"/>
      <c r="Q22" s="3"/>
      <c r="R22" s="3"/>
      <c r="S22" s="3"/>
      <c r="T22" s="3"/>
      <c r="U22" s="3"/>
      <c r="V22" s="3"/>
      <c r="W22" s="3"/>
      <c r="X22" s="3"/>
      <c r="Y22" s="3"/>
      <c r="Z22" s="3"/>
    </row>
    <row r="23" spans="1:26" ht="12.75" hidden="1" customHeight="1" outlineLevel="1">
      <c r="A23" s="230" t="s">
        <v>98</v>
      </c>
      <c r="B23" s="186"/>
      <c r="C23" s="14" t="s">
        <v>169</v>
      </c>
      <c r="D23" s="15" t="s">
        <v>164</v>
      </c>
      <c r="E23" s="7">
        <v>1</v>
      </c>
      <c r="F23" s="186">
        <v>1</v>
      </c>
      <c r="G23" s="298"/>
      <c r="H23" s="320"/>
      <c r="I23" s="74">
        <v>2627</v>
      </c>
      <c r="J23" s="74">
        <v>1500</v>
      </c>
      <c r="K23" s="74">
        <f t="shared" si="7"/>
        <v>1127</v>
      </c>
      <c r="L23" s="82"/>
      <c r="M23" s="188">
        <f t="shared" si="8"/>
        <v>1500</v>
      </c>
      <c r="N23" s="3"/>
      <c r="O23" s="3"/>
      <c r="P23" s="3"/>
      <c r="Q23" s="3"/>
      <c r="R23" s="3"/>
      <c r="S23" s="3"/>
      <c r="T23" s="3"/>
      <c r="U23" s="3"/>
      <c r="V23" s="3"/>
      <c r="W23" s="3"/>
      <c r="X23" s="3"/>
      <c r="Y23" s="3"/>
      <c r="Z23" s="3"/>
    </row>
    <row r="24" spans="1:26" ht="12.75" hidden="1" customHeight="1" outlineLevel="1">
      <c r="A24" s="39" t="s">
        <v>99</v>
      </c>
      <c r="B24" s="97"/>
      <c r="C24" s="36" t="s">
        <v>397</v>
      </c>
      <c r="D24" s="15" t="s">
        <v>164</v>
      </c>
      <c r="E24" s="7">
        <v>1</v>
      </c>
      <c r="F24" s="97">
        <v>1</v>
      </c>
      <c r="G24" s="298"/>
      <c r="H24" s="320"/>
      <c r="I24" s="74">
        <v>1152</v>
      </c>
      <c r="J24" s="74">
        <v>1152</v>
      </c>
      <c r="K24" s="81">
        <f t="shared" si="7"/>
        <v>0</v>
      </c>
      <c r="L24" s="82"/>
      <c r="M24" s="188">
        <f t="shared" si="8"/>
        <v>1152</v>
      </c>
      <c r="N24" s="3"/>
      <c r="O24" s="3"/>
      <c r="P24" s="3"/>
      <c r="Q24" s="3"/>
      <c r="R24" s="3"/>
      <c r="S24" s="3"/>
      <c r="T24" s="3"/>
      <c r="U24" s="3"/>
      <c r="V24" s="3"/>
      <c r="W24" s="3"/>
      <c r="X24" s="3"/>
      <c r="Y24" s="3"/>
      <c r="Z24" s="3"/>
    </row>
    <row r="25" spans="1:26" ht="18.75" customHeight="1" collapsed="1">
      <c r="A25" s="8">
        <v>3</v>
      </c>
      <c r="B25" s="97"/>
      <c r="C25" s="37" t="s">
        <v>170</v>
      </c>
      <c r="D25" s="12" t="s">
        <v>171</v>
      </c>
      <c r="E25" s="5">
        <f>E26</f>
        <v>1</v>
      </c>
      <c r="F25" s="5">
        <f>F26</f>
        <v>1</v>
      </c>
      <c r="G25" s="298"/>
      <c r="H25" s="320"/>
      <c r="I25" s="70">
        <f>I26</f>
        <v>60</v>
      </c>
      <c r="J25" s="70">
        <f t="shared" ref="J25:M25" si="9">J26</f>
        <v>60</v>
      </c>
      <c r="K25" s="70">
        <f t="shared" si="9"/>
        <v>0</v>
      </c>
      <c r="L25" s="70"/>
      <c r="M25" s="70">
        <f t="shared" si="9"/>
        <v>60</v>
      </c>
      <c r="N25" s="3"/>
      <c r="O25" s="3"/>
      <c r="P25" s="3"/>
      <c r="Q25" s="3"/>
      <c r="R25" s="3"/>
      <c r="S25" s="3"/>
      <c r="T25" s="3"/>
      <c r="U25" s="3"/>
      <c r="V25" s="3"/>
      <c r="W25" s="3"/>
      <c r="X25" s="3"/>
      <c r="Y25" s="3"/>
      <c r="Z25" s="3"/>
    </row>
    <row r="26" spans="1:26" ht="12.75" hidden="1" customHeight="1" outlineLevel="1">
      <c r="A26" s="39" t="s">
        <v>79</v>
      </c>
      <c r="B26" s="97"/>
      <c r="C26" s="36" t="s">
        <v>398</v>
      </c>
      <c r="D26" s="38" t="s">
        <v>171</v>
      </c>
      <c r="E26" s="7">
        <v>1</v>
      </c>
      <c r="F26" s="97">
        <v>1</v>
      </c>
      <c r="G26" s="298"/>
      <c r="H26" s="320"/>
      <c r="I26" s="74">
        <v>60</v>
      </c>
      <c r="J26" s="74">
        <v>60</v>
      </c>
      <c r="K26" s="190">
        <f>I26-J26</f>
        <v>0</v>
      </c>
      <c r="L26" s="82"/>
      <c r="M26" s="188">
        <f>J26</f>
        <v>60</v>
      </c>
      <c r="N26" s="3"/>
      <c r="O26" s="3"/>
      <c r="P26" s="3"/>
      <c r="Q26" s="3"/>
      <c r="R26" s="3"/>
      <c r="S26" s="3"/>
      <c r="T26" s="3"/>
      <c r="U26" s="3"/>
      <c r="V26" s="3"/>
      <c r="W26" s="3"/>
      <c r="X26" s="3"/>
      <c r="Y26" s="3"/>
      <c r="Z26" s="3"/>
    </row>
    <row r="27" spans="1:26" ht="36" customHeight="1" collapsed="1">
      <c r="A27" s="8">
        <v>4</v>
      </c>
      <c r="B27" s="97"/>
      <c r="C27" s="37" t="s">
        <v>172</v>
      </c>
      <c r="D27" s="41" t="s">
        <v>173</v>
      </c>
      <c r="E27" s="5">
        <f>E28+E29+E30</f>
        <v>4</v>
      </c>
      <c r="F27" s="5">
        <f>F28+F29+F30</f>
        <v>4</v>
      </c>
      <c r="G27" s="298"/>
      <c r="H27" s="320"/>
      <c r="I27" s="73">
        <f>I28+I29+I30</f>
        <v>48115</v>
      </c>
      <c r="J27" s="73">
        <f>J28+J29+J30</f>
        <v>47235</v>
      </c>
      <c r="K27" s="70">
        <f t="shared" ref="K27:M27" si="10">K28+K29+K30</f>
        <v>880</v>
      </c>
      <c r="L27" s="289" t="s">
        <v>162</v>
      </c>
      <c r="M27" s="70">
        <f t="shared" si="10"/>
        <v>47235</v>
      </c>
      <c r="N27" s="3"/>
      <c r="O27" s="3"/>
      <c r="P27" s="3"/>
      <c r="Q27" s="3"/>
      <c r="R27" s="3"/>
      <c r="S27" s="3"/>
      <c r="T27" s="3"/>
      <c r="U27" s="3"/>
      <c r="V27" s="3"/>
      <c r="W27" s="3"/>
      <c r="X27" s="3"/>
      <c r="Y27" s="3"/>
      <c r="Z27" s="3"/>
    </row>
    <row r="28" spans="1:26" ht="30" hidden="1" customHeight="1" outlineLevel="1">
      <c r="A28" s="39" t="s">
        <v>81</v>
      </c>
      <c r="B28" s="97"/>
      <c r="C28" s="36" t="s">
        <v>400</v>
      </c>
      <c r="D28" s="38" t="s">
        <v>173</v>
      </c>
      <c r="E28" s="57">
        <v>1</v>
      </c>
      <c r="F28" s="97">
        <v>1</v>
      </c>
      <c r="G28" s="298"/>
      <c r="H28" s="320"/>
      <c r="I28" s="72">
        <v>33871</v>
      </c>
      <c r="J28" s="72">
        <v>33245</v>
      </c>
      <c r="K28" s="81">
        <f>I28-J28</f>
        <v>626</v>
      </c>
      <c r="L28" s="316" t="s">
        <v>162</v>
      </c>
      <c r="M28" s="71">
        <f>J28</f>
        <v>33245</v>
      </c>
      <c r="N28" s="3"/>
      <c r="O28" s="3"/>
      <c r="P28" s="3"/>
      <c r="Q28" s="3"/>
      <c r="R28" s="3"/>
      <c r="S28" s="3"/>
      <c r="T28" s="3"/>
      <c r="U28" s="3"/>
      <c r="V28" s="3"/>
      <c r="W28" s="3"/>
      <c r="X28" s="3"/>
      <c r="Y28" s="3"/>
      <c r="Z28" s="3"/>
    </row>
    <row r="29" spans="1:26" ht="25.5" hidden="1" customHeight="1" outlineLevel="1">
      <c r="A29" s="39" t="s">
        <v>82</v>
      </c>
      <c r="B29" s="97"/>
      <c r="C29" s="36" t="s">
        <v>401</v>
      </c>
      <c r="D29" s="38" t="s">
        <v>173</v>
      </c>
      <c r="E29" s="57">
        <v>1</v>
      </c>
      <c r="F29" s="97">
        <v>1</v>
      </c>
      <c r="G29" s="298"/>
      <c r="H29" s="320"/>
      <c r="I29" s="74">
        <v>13726</v>
      </c>
      <c r="J29" s="74">
        <v>13472</v>
      </c>
      <c r="K29" s="81">
        <f>I29-J29</f>
        <v>254</v>
      </c>
      <c r="L29" s="317"/>
      <c r="M29" s="71">
        <f>J29</f>
        <v>13472</v>
      </c>
      <c r="N29" s="3"/>
      <c r="O29" s="3"/>
      <c r="P29" s="3"/>
      <c r="Q29" s="3"/>
      <c r="R29" s="3"/>
      <c r="S29" s="3"/>
      <c r="T29" s="3"/>
      <c r="U29" s="3"/>
      <c r="V29" s="3"/>
      <c r="W29" s="3"/>
      <c r="X29" s="3"/>
      <c r="Y29" s="3"/>
      <c r="Z29" s="3"/>
    </row>
    <row r="30" spans="1:26" ht="17.25" hidden="1" customHeight="1" outlineLevel="1">
      <c r="A30" s="39" t="s">
        <v>224</v>
      </c>
      <c r="B30" s="97"/>
      <c r="C30" s="36" t="s">
        <v>402</v>
      </c>
      <c r="D30" s="38" t="s">
        <v>173</v>
      </c>
      <c r="E30" s="57">
        <v>2</v>
      </c>
      <c r="F30" s="97">
        <v>2</v>
      </c>
      <c r="G30" s="298"/>
      <c r="H30" s="320"/>
      <c r="I30" s="74">
        <v>518</v>
      </c>
      <c r="J30" s="74">
        <v>518</v>
      </c>
      <c r="K30" s="81"/>
      <c r="L30" s="189"/>
      <c r="M30" s="71">
        <f>J30</f>
        <v>518</v>
      </c>
      <c r="N30" s="3"/>
      <c r="O30" s="3"/>
      <c r="P30" s="3"/>
      <c r="Q30" s="3"/>
      <c r="R30" s="3"/>
      <c r="S30" s="3"/>
      <c r="T30" s="3"/>
      <c r="U30" s="3"/>
      <c r="V30" s="3"/>
      <c r="W30" s="3"/>
      <c r="X30" s="3"/>
      <c r="Y30" s="3"/>
      <c r="Z30" s="3"/>
    </row>
    <row r="31" spans="1:26" ht="18" customHeight="1" collapsed="1">
      <c r="A31" s="50" t="s">
        <v>115</v>
      </c>
      <c r="B31" s="97"/>
      <c r="C31" s="37" t="s">
        <v>183</v>
      </c>
      <c r="D31" s="41" t="s">
        <v>171</v>
      </c>
      <c r="E31" s="62">
        <f>SUM(E32:E33)</f>
        <v>2</v>
      </c>
      <c r="F31" s="62">
        <f>SUM(F32:F33)</f>
        <v>2</v>
      </c>
      <c r="G31" s="298"/>
      <c r="H31" s="320"/>
      <c r="I31" s="76">
        <f>SUM(I32:I33)</f>
        <v>10740</v>
      </c>
      <c r="J31" s="76">
        <f t="shared" ref="J31:M31" si="11">SUM(J32:J33)</f>
        <v>10740</v>
      </c>
      <c r="K31" s="76"/>
      <c r="L31" s="76"/>
      <c r="M31" s="110">
        <f t="shared" si="11"/>
        <v>10740</v>
      </c>
      <c r="N31" s="3"/>
      <c r="O31" s="3"/>
      <c r="P31" s="3"/>
      <c r="Q31" s="3"/>
      <c r="R31" s="3"/>
      <c r="S31" s="3"/>
      <c r="T31" s="3"/>
      <c r="U31" s="3"/>
      <c r="V31" s="3"/>
      <c r="W31" s="3"/>
      <c r="X31" s="3"/>
      <c r="Y31" s="3"/>
      <c r="Z31" s="3"/>
    </row>
    <row r="32" spans="1:26" ht="42" hidden="1" customHeight="1" outlineLevel="1">
      <c r="A32" s="39" t="s">
        <v>116</v>
      </c>
      <c r="B32" s="97"/>
      <c r="C32" s="36" t="s">
        <v>403</v>
      </c>
      <c r="D32" s="38" t="s">
        <v>171</v>
      </c>
      <c r="E32" s="57">
        <v>1</v>
      </c>
      <c r="F32" s="97">
        <v>1</v>
      </c>
      <c r="G32" s="298"/>
      <c r="H32" s="320"/>
      <c r="I32" s="74">
        <v>5370</v>
      </c>
      <c r="J32" s="74">
        <v>5370</v>
      </c>
      <c r="K32" s="81"/>
      <c r="L32" s="189"/>
      <c r="M32" s="71">
        <f>J32</f>
        <v>5370</v>
      </c>
      <c r="N32" s="3"/>
      <c r="O32" s="3"/>
      <c r="P32" s="3"/>
      <c r="Q32" s="3"/>
      <c r="R32" s="3"/>
      <c r="S32" s="3"/>
      <c r="T32" s="3"/>
      <c r="U32" s="3"/>
      <c r="V32" s="3"/>
      <c r="W32" s="3"/>
      <c r="X32" s="3"/>
      <c r="Y32" s="3"/>
      <c r="Z32" s="3"/>
    </row>
    <row r="33" spans="1:26" ht="54.75" hidden="1" customHeight="1" outlineLevel="1">
      <c r="A33" s="39" t="s">
        <v>122</v>
      </c>
      <c r="B33" s="97"/>
      <c r="C33" s="36" t="s">
        <v>404</v>
      </c>
      <c r="D33" s="38" t="s">
        <v>171</v>
      </c>
      <c r="E33" s="57">
        <v>1</v>
      </c>
      <c r="F33" s="97">
        <v>1</v>
      </c>
      <c r="G33" s="298"/>
      <c r="H33" s="320"/>
      <c r="I33" s="74">
        <v>5370</v>
      </c>
      <c r="J33" s="74">
        <v>5370</v>
      </c>
      <c r="K33" s="81"/>
      <c r="L33" s="189"/>
      <c r="M33" s="71">
        <f>J33</f>
        <v>5370</v>
      </c>
      <c r="N33" s="3"/>
      <c r="O33" s="3"/>
      <c r="P33" s="3"/>
      <c r="Q33" s="3"/>
      <c r="R33" s="3"/>
      <c r="S33" s="3"/>
      <c r="T33" s="3"/>
      <c r="U33" s="3"/>
      <c r="V33" s="3"/>
      <c r="W33" s="3"/>
      <c r="X33" s="3"/>
      <c r="Y33" s="3"/>
      <c r="Z33" s="3"/>
    </row>
    <row r="34" spans="1:26" ht="40.5" customHeight="1" collapsed="1">
      <c r="A34" s="50" t="s">
        <v>228</v>
      </c>
      <c r="B34" s="97"/>
      <c r="C34" s="37" t="s">
        <v>405</v>
      </c>
      <c r="D34" s="41" t="s">
        <v>217</v>
      </c>
      <c r="E34" s="62">
        <f>E35</f>
        <v>1</v>
      </c>
      <c r="F34" s="62">
        <f>F35</f>
        <v>1</v>
      </c>
      <c r="G34" s="299"/>
      <c r="H34" s="320"/>
      <c r="I34" s="76">
        <f>I35</f>
        <v>9927</v>
      </c>
      <c r="J34" s="76">
        <f t="shared" ref="J34:M34" si="12">J35</f>
        <v>9927</v>
      </c>
      <c r="K34" s="76"/>
      <c r="L34" s="76"/>
      <c r="M34" s="110">
        <f t="shared" si="12"/>
        <v>9927</v>
      </c>
      <c r="N34" s="3"/>
      <c r="O34" s="3"/>
      <c r="P34" s="3"/>
      <c r="Q34" s="3"/>
      <c r="R34" s="3"/>
      <c r="S34" s="3"/>
      <c r="T34" s="3"/>
      <c r="U34" s="3"/>
      <c r="V34" s="3"/>
      <c r="W34" s="3"/>
      <c r="X34" s="3"/>
      <c r="Y34" s="3"/>
      <c r="Z34" s="3"/>
    </row>
    <row r="35" spans="1:26" ht="42.75" hidden="1" customHeight="1" outlineLevel="1">
      <c r="A35" s="39" t="s">
        <v>129</v>
      </c>
      <c r="B35" s="97"/>
      <c r="C35" s="36" t="s">
        <v>406</v>
      </c>
      <c r="D35" s="38" t="s">
        <v>217</v>
      </c>
      <c r="E35" s="57">
        <v>1</v>
      </c>
      <c r="F35" s="97">
        <v>1</v>
      </c>
      <c r="G35" s="98"/>
      <c r="H35" s="320"/>
      <c r="I35" s="74">
        <v>9927</v>
      </c>
      <c r="J35" s="74">
        <v>9927</v>
      </c>
      <c r="K35" s="81"/>
      <c r="L35" s="189"/>
      <c r="M35" s="72">
        <f>J35</f>
        <v>9927</v>
      </c>
      <c r="N35" s="3"/>
      <c r="O35" s="3"/>
      <c r="P35" s="3"/>
      <c r="Q35" s="3"/>
      <c r="R35" s="3"/>
      <c r="S35" s="3"/>
      <c r="T35" s="3"/>
      <c r="U35" s="3"/>
      <c r="V35" s="3"/>
      <c r="W35" s="3"/>
      <c r="X35" s="3"/>
      <c r="Y35" s="3"/>
      <c r="Z35" s="3"/>
    </row>
    <row r="36" spans="1:26" ht="33.75" collapsed="1">
      <c r="A36" s="46" t="s">
        <v>95</v>
      </c>
      <c r="B36" s="97"/>
      <c r="C36" s="101" t="s">
        <v>174</v>
      </c>
      <c r="D36" s="38"/>
      <c r="E36" s="75"/>
      <c r="F36" s="75"/>
      <c r="G36" s="97"/>
      <c r="H36" s="320"/>
      <c r="I36" s="73">
        <f>I37+I45+I54+I62+I163</f>
        <v>459605.16000000003</v>
      </c>
      <c r="J36" s="73">
        <f t="shared" ref="J36:M36" si="13">J37+J45+J54+J62+J163</f>
        <v>446865.16000000003</v>
      </c>
      <c r="K36" s="73">
        <f t="shared" si="13"/>
        <v>12740</v>
      </c>
      <c r="L36" s="289" t="s">
        <v>162</v>
      </c>
      <c r="M36" s="73">
        <f t="shared" si="13"/>
        <v>446865.16000000003</v>
      </c>
      <c r="N36" s="3"/>
      <c r="O36" s="3"/>
      <c r="P36" s="3"/>
      <c r="Q36" s="3"/>
      <c r="R36" s="3"/>
      <c r="S36" s="3"/>
      <c r="T36" s="3"/>
      <c r="U36" s="3"/>
      <c r="V36" s="3"/>
      <c r="W36" s="3"/>
      <c r="X36" s="3"/>
      <c r="Y36" s="3"/>
      <c r="Z36" s="3"/>
    </row>
    <row r="37" spans="1:26">
      <c r="A37" s="46" t="s">
        <v>96</v>
      </c>
      <c r="B37" s="97"/>
      <c r="C37" s="101" t="s">
        <v>175</v>
      </c>
      <c r="D37" s="42" t="s">
        <v>25</v>
      </c>
      <c r="E37" s="6">
        <f>SUM(E38:E44)</f>
        <v>6910</v>
      </c>
      <c r="F37" s="6">
        <f>SUM(F38:F44)</f>
        <v>6910</v>
      </c>
      <c r="G37" s="6"/>
      <c r="H37" s="320"/>
      <c r="I37" s="95">
        <f>SUM(I38:I44)</f>
        <v>299848.54000000004</v>
      </c>
      <c r="J37" s="95">
        <f t="shared" ref="J37:K37" si="14">SUM(J38:J44)</f>
        <v>291128.54000000004</v>
      </c>
      <c r="K37" s="95">
        <f t="shared" si="14"/>
        <v>8720</v>
      </c>
      <c r="L37" s="95"/>
      <c r="M37" s="95">
        <f t="shared" ref="M37" si="15">SUM(M38:M44)</f>
        <v>291128.54000000004</v>
      </c>
      <c r="N37" s="6"/>
      <c r="O37" s="6"/>
      <c r="P37" s="6"/>
      <c r="Q37" s="6"/>
      <c r="R37" s="6"/>
      <c r="S37" s="6"/>
      <c r="T37" s="6"/>
      <c r="U37" s="21"/>
      <c r="V37" s="22"/>
      <c r="W37" s="6"/>
      <c r="X37" s="3"/>
      <c r="Y37" s="3"/>
      <c r="Z37" s="3"/>
    </row>
    <row r="38" spans="1:26" ht="66.75" hidden="1" customHeight="1" outlineLevel="1">
      <c r="A38" s="39" t="s">
        <v>69</v>
      </c>
      <c r="B38" s="97"/>
      <c r="C38" s="66" t="s">
        <v>407</v>
      </c>
      <c r="D38" s="29" t="s">
        <v>25</v>
      </c>
      <c r="E38" s="43">
        <v>529</v>
      </c>
      <c r="F38" s="7">
        <v>529</v>
      </c>
      <c r="G38" s="297" t="s">
        <v>221</v>
      </c>
      <c r="H38" s="320"/>
      <c r="I38" s="191">
        <v>31236</v>
      </c>
      <c r="J38" s="74">
        <v>28113</v>
      </c>
      <c r="K38" s="81">
        <f>I38-J38</f>
        <v>3123</v>
      </c>
      <c r="L38" s="82" t="s">
        <v>162</v>
      </c>
      <c r="M38" s="74">
        <f>J38</f>
        <v>28113</v>
      </c>
      <c r="N38" s="3"/>
      <c r="O38" s="3"/>
      <c r="P38" s="3"/>
      <c r="Q38" s="23"/>
      <c r="R38" s="3"/>
      <c r="S38" s="3"/>
      <c r="T38" s="3"/>
      <c r="U38" s="24"/>
      <c r="V38" s="3"/>
      <c r="W38" s="3"/>
      <c r="X38" s="3"/>
      <c r="Y38" s="3"/>
      <c r="Z38" s="3"/>
    </row>
    <row r="39" spans="1:26" ht="80.25" hidden="1" customHeight="1" outlineLevel="1">
      <c r="A39" s="39" t="s">
        <v>70</v>
      </c>
      <c r="B39" s="97"/>
      <c r="C39" s="66" t="s">
        <v>408</v>
      </c>
      <c r="D39" s="29" t="s">
        <v>25</v>
      </c>
      <c r="E39" s="43">
        <v>1579</v>
      </c>
      <c r="F39" s="7">
        <v>1579</v>
      </c>
      <c r="G39" s="298"/>
      <c r="H39" s="320"/>
      <c r="I39" s="192">
        <v>114605</v>
      </c>
      <c r="J39" s="74">
        <v>114605</v>
      </c>
      <c r="K39" s="81"/>
      <c r="L39" s="193"/>
      <c r="M39" s="74">
        <f t="shared" ref="M39:M44" si="16">J39</f>
        <v>114605</v>
      </c>
      <c r="N39" s="3"/>
      <c r="O39" s="3"/>
      <c r="P39" s="3"/>
      <c r="Q39" s="23"/>
      <c r="R39" s="3"/>
      <c r="S39" s="3"/>
      <c r="T39" s="3"/>
      <c r="U39" s="24"/>
      <c r="V39" s="3"/>
      <c r="W39" s="3"/>
      <c r="X39" s="3"/>
      <c r="Y39" s="3"/>
      <c r="Z39" s="3"/>
    </row>
    <row r="40" spans="1:26" ht="66.75" hidden="1" customHeight="1" outlineLevel="1">
      <c r="A40" s="39" t="s">
        <v>71</v>
      </c>
      <c r="B40" s="97"/>
      <c r="C40" s="66" t="s">
        <v>409</v>
      </c>
      <c r="D40" s="29" t="s">
        <v>25</v>
      </c>
      <c r="E40" s="44">
        <v>332</v>
      </c>
      <c r="F40" s="7">
        <v>332</v>
      </c>
      <c r="G40" s="298"/>
      <c r="H40" s="320"/>
      <c r="I40" s="191">
        <v>36272</v>
      </c>
      <c r="J40" s="74">
        <v>36272</v>
      </c>
      <c r="K40" s="81"/>
      <c r="L40" s="194"/>
      <c r="M40" s="74">
        <f t="shared" si="16"/>
        <v>36272</v>
      </c>
      <c r="N40" s="3"/>
      <c r="O40" s="3"/>
      <c r="P40" s="3"/>
      <c r="Q40" s="23"/>
      <c r="R40" s="3" t="s">
        <v>27</v>
      </c>
      <c r="S40" s="3"/>
      <c r="T40" s="3"/>
      <c r="U40" s="25"/>
      <c r="V40" s="3"/>
      <c r="W40" s="3"/>
      <c r="X40" s="3"/>
      <c r="Y40" s="3" t="s">
        <v>28</v>
      </c>
      <c r="Z40" s="3"/>
    </row>
    <row r="41" spans="1:26" ht="96.75" hidden="1" customHeight="1" outlineLevel="1">
      <c r="A41" s="39" t="s">
        <v>72</v>
      </c>
      <c r="B41" s="97"/>
      <c r="C41" s="66" t="s">
        <v>410</v>
      </c>
      <c r="D41" s="29" t="s">
        <v>25</v>
      </c>
      <c r="E41" s="43">
        <v>1252</v>
      </c>
      <c r="F41" s="7">
        <v>1252</v>
      </c>
      <c r="G41" s="298"/>
      <c r="H41" s="320"/>
      <c r="I41" s="195">
        <v>32648.54</v>
      </c>
      <c r="J41" s="74">
        <v>32648.54</v>
      </c>
      <c r="K41" s="81"/>
      <c r="L41" s="194"/>
      <c r="M41" s="74">
        <f t="shared" si="16"/>
        <v>32648.54</v>
      </c>
      <c r="N41" s="3"/>
      <c r="O41" s="3"/>
      <c r="P41" s="3"/>
      <c r="Q41" s="23"/>
      <c r="R41" s="3"/>
      <c r="S41" s="3"/>
      <c r="T41" s="3"/>
      <c r="U41" s="26"/>
      <c r="V41" s="3"/>
      <c r="W41" s="3"/>
      <c r="X41" s="3"/>
      <c r="Y41" s="3"/>
      <c r="Z41" s="3"/>
    </row>
    <row r="42" spans="1:26" ht="68.25" hidden="1" customHeight="1" outlineLevel="1">
      <c r="A42" s="39" t="s">
        <v>83</v>
      </c>
      <c r="B42" s="97"/>
      <c r="C42" s="66" t="s">
        <v>411</v>
      </c>
      <c r="D42" s="29" t="s">
        <v>25</v>
      </c>
      <c r="E42" s="43">
        <v>453</v>
      </c>
      <c r="F42" s="7">
        <v>453</v>
      </c>
      <c r="G42" s="298"/>
      <c r="H42" s="320"/>
      <c r="I42" s="191">
        <v>28756</v>
      </c>
      <c r="J42" s="191">
        <v>25880</v>
      </c>
      <c r="K42" s="81">
        <f>I42-J42</f>
        <v>2876</v>
      </c>
      <c r="L42" s="316" t="s">
        <v>162</v>
      </c>
      <c r="M42" s="74">
        <f t="shared" si="16"/>
        <v>25880</v>
      </c>
      <c r="N42" s="3"/>
      <c r="O42" s="3"/>
      <c r="P42" s="3"/>
      <c r="Q42" s="23"/>
      <c r="R42" s="3"/>
      <c r="S42" s="3"/>
      <c r="T42" s="3"/>
      <c r="U42" s="24"/>
      <c r="V42" s="3"/>
      <c r="W42" s="3"/>
      <c r="X42" s="3"/>
      <c r="Y42" s="3"/>
      <c r="Z42" s="3"/>
    </row>
    <row r="43" spans="1:26" ht="67.5" hidden="1" customHeight="1" outlineLevel="1">
      <c r="A43" s="39" t="s">
        <v>84</v>
      </c>
      <c r="B43" s="97"/>
      <c r="C43" s="66" t="s">
        <v>412</v>
      </c>
      <c r="D43" s="29" t="s">
        <v>25</v>
      </c>
      <c r="E43" s="43">
        <v>1710</v>
      </c>
      <c r="F43" s="7">
        <v>1710</v>
      </c>
      <c r="G43" s="298"/>
      <c r="H43" s="320"/>
      <c r="I43" s="191">
        <v>27212</v>
      </c>
      <c r="J43" s="74">
        <v>24491</v>
      </c>
      <c r="K43" s="81">
        <f t="shared" ref="K43" si="17">I43-J43</f>
        <v>2721</v>
      </c>
      <c r="L43" s="317"/>
      <c r="M43" s="74">
        <f t="shared" si="16"/>
        <v>24491</v>
      </c>
      <c r="N43" s="3"/>
      <c r="O43" s="3"/>
      <c r="P43" s="3"/>
      <c r="Q43" s="23"/>
      <c r="R43" s="3"/>
      <c r="S43" s="3"/>
      <c r="T43" s="3"/>
      <c r="U43" s="24"/>
      <c r="V43" s="3"/>
      <c r="W43" s="3"/>
      <c r="X43" s="3"/>
      <c r="Y43" s="3"/>
      <c r="Z43" s="3"/>
    </row>
    <row r="44" spans="1:26" ht="45" hidden="1" customHeight="1" outlineLevel="1">
      <c r="A44" s="39" t="s">
        <v>85</v>
      </c>
      <c r="B44" s="97"/>
      <c r="C44" s="66" t="s">
        <v>413</v>
      </c>
      <c r="D44" s="29" t="s">
        <v>25</v>
      </c>
      <c r="E44" s="45">
        <v>1055</v>
      </c>
      <c r="F44" s="7">
        <v>1055</v>
      </c>
      <c r="G44" s="299"/>
      <c r="H44" s="320"/>
      <c r="I44" s="195">
        <v>29119</v>
      </c>
      <c r="J44" s="74">
        <v>29119</v>
      </c>
      <c r="K44" s="81"/>
      <c r="L44" s="82"/>
      <c r="M44" s="74">
        <f t="shared" si="16"/>
        <v>29119</v>
      </c>
      <c r="N44" s="3"/>
      <c r="O44" s="3"/>
      <c r="P44" s="3"/>
      <c r="Q44" s="23"/>
      <c r="R44" s="3"/>
      <c r="S44" s="3"/>
      <c r="T44" s="3"/>
      <c r="U44" s="24"/>
      <c r="V44" s="3"/>
      <c r="W44" s="3"/>
      <c r="X44" s="3"/>
      <c r="Y44" s="3"/>
      <c r="Z44" s="3"/>
    </row>
    <row r="45" spans="1:26" ht="25.5" collapsed="1">
      <c r="A45" s="46" t="s">
        <v>97</v>
      </c>
      <c r="B45" s="97"/>
      <c r="C45" s="101" t="s">
        <v>176</v>
      </c>
      <c r="D45" s="12" t="s">
        <v>164</v>
      </c>
      <c r="E45" s="5">
        <f>E46</f>
        <v>7</v>
      </c>
      <c r="F45" s="5">
        <f>F46</f>
        <v>7</v>
      </c>
      <c r="G45" s="97"/>
      <c r="H45" s="320"/>
      <c r="I45" s="73">
        <f>I46</f>
        <v>3635</v>
      </c>
      <c r="J45" s="73">
        <f t="shared" ref="J45:M45" si="18">J46</f>
        <v>3635</v>
      </c>
      <c r="K45" s="73"/>
      <c r="L45" s="73"/>
      <c r="M45" s="73">
        <f t="shared" si="18"/>
        <v>3635</v>
      </c>
      <c r="N45" s="3"/>
      <c r="O45" s="3"/>
      <c r="P45" s="3"/>
      <c r="Q45" s="23"/>
      <c r="R45" s="3"/>
      <c r="S45" s="3"/>
      <c r="T45" s="3"/>
      <c r="U45" s="24"/>
      <c r="V45" s="3"/>
      <c r="W45" s="3"/>
      <c r="X45" s="3"/>
      <c r="Y45" s="3"/>
      <c r="Z45" s="3"/>
    </row>
    <row r="46" spans="1:26" ht="27" customHeight="1">
      <c r="A46" s="48" t="s">
        <v>77</v>
      </c>
      <c r="B46" s="17"/>
      <c r="C46" s="67" t="s">
        <v>177</v>
      </c>
      <c r="D46" s="19" t="s">
        <v>164</v>
      </c>
      <c r="E46" s="20">
        <f>SUM(E47:E53)</f>
        <v>7</v>
      </c>
      <c r="F46" s="20">
        <f t="shared" ref="F46" si="19">SUM(F47:F53)</f>
        <v>7</v>
      </c>
      <c r="G46" s="20"/>
      <c r="H46" s="320"/>
      <c r="I46" s="77">
        <f>SUM(I47:I53)</f>
        <v>3635</v>
      </c>
      <c r="J46" s="77">
        <f t="shared" ref="J46:M46" si="20">SUM(J47:J53)</f>
        <v>3635</v>
      </c>
      <c r="K46" s="77"/>
      <c r="L46" s="77"/>
      <c r="M46" s="77">
        <f t="shared" si="20"/>
        <v>3635</v>
      </c>
      <c r="N46" s="3"/>
      <c r="O46" s="3"/>
      <c r="P46" s="3"/>
      <c r="Q46" s="23"/>
      <c r="R46" s="3"/>
      <c r="S46" s="3"/>
      <c r="T46" s="3"/>
      <c r="U46" s="24"/>
      <c r="V46" s="3"/>
      <c r="W46" s="3"/>
      <c r="X46" s="3"/>
      <c r="Y46" s="3"/>
      <c r="Z46" s="3"/>
    </row>
    <row r="47" spans="1:26" ht="66.75" hidden="1" customHeight="1" outlineLevel="1">
      <c r="A47" s="56" t="s">
        <v>74</v>
      </c>
      <c r="B47" s="17"/>
      <c r="C47" s="66" t="s">
        <v>407</v>
      </c>
      <c r="D47" s="15" t="s">
        <v>164</v>
      </c>
      <c r="E47" s="7">
        <v>1</v>
      </c>
      <c r="F47" s="7">
        <v>1</v>
      </c>
      <c r="G47" s="297"/>
      <c r="H47" s="320"/>
      <c r="I47" s="195">
        <v>350</v>
      </c>
      <c r="J47" s="74">
        <v>350</v>
      </c>
      <c r="K47" s="81"/>
      <c r="L47" s="196"/>
      <c r="M47" s="74">
        <f>J47</f>
        <v>350</v>
      </c>
      <c r="N47" s="3"/>
      <c r="O47" s="3"/>
      <c r="P47" s="3"/>
      <c r="Q47" s="23"/>
      <c r="R47" s="3"/>
      <c r="S47" s="3"/>
      <c r="T47" s="3"/>
      <c r="U47" s="24"/>
      <c r="V47" s="3"/>
      <c r="W47" s="3"/>
      <c r="X47" s="3"/>
      <c r="Y47" s="3"/>
      <c r="Z47" s="3"/>
    </row>
    <row r="48" spans="1:26" ht="82.5" hidden="1" customHeight="1" outlineLevel="1">
      <c r="A48" s="56" t="s">
        <v>75</v>
      </c>
      <c r="B48" s="17"/>
      <c r="C48" s="66" t="s">
        <v>408</v>
      </c>
      <c r="D48" s="15" t="s">
        <v>164</v>
      </c>
      <c r="E48" s="7">
        <v>1</v>
      </c>
      <c r="F48" s="7">
        <v>1</v>
      </c>
      <c r="G48" s="298"/>
      <c r="H48" s="320"/>
      <c r="I48" s="195">
        <v>1432</v>
      </c>
      <c r="J48" s="74">
        <v>1432</v>
      </c>
      <c r="K48" s="81"/>
      <c r="L48" s="196"/>
      <c r="M48" s="74">
        <f t="shared" ref="M48:M53" si="21">J48</f>
        <v>1432</v>
      </c>
      <c r="N48" s="3"/>
      <c r="O48" s="3"/>
      <c r="P48" s="3"/>
      <c r="Q48" s="23"/>
      <c r="R48" s="3"/>
      <c r="S48" s="3"/>
      <c r="T48" s="3"/>
      <c r="U48" s="24"/>
      <c r="V48" s="3"/>
      <c r="W48" s="3"/>
      <c r="X48" s="3"/>
      <c r="Y48" s="3"/>
      <c r="Z48" s="3"/>
    </row>
    <row r="49" spans="1:26" ht="67.5" hidden="1" customHeight="1" outlineLevel="1">
      <c r="A49" s="56" t="s">
        <v>76</v>
      </c>
      <c r="B49" s="17"/>
      <c r="C49" s="66" t="s">
        <v>409</v>
      </c>
      <c r="D49" s="15" t="s">
        <v>164</v>
      </c>
      <c r="E49" s="7">
        <v>1</v>
      </c>
      <c r="F49" s="7">
        <v>1</v>
      </c>
      <c r="G49" s="298"/>
      <c r="H49" s="320"/>
      <c r="I49" s="195">
        <v>458</v>
      </c>
      <c r="J49" s="74">
        <v>458</v>
      </c>
      <c r="K49" s="81"/>
      <c r="L49" s="82"/>
      <c r="M49" s="74">
        <f t="shared" si="21"/>
        <v>458</v>
      </c>
      <c r="N49" s="3"/>
      <c r="O49" s="3"/>
      <c r="P49" s="3"/>
      <c r="Q49" s="23"/>
      <c r="R49" s="3"/>
      <c r="S49" s="3"/>
      <c r="T49" s="3"/>
      <c r="U49" s="24"/>
      <c r="V49" s="3"/>
      <c r="W49" s="3"/>
      <c r="X49" s="3"/>
      <c r="Y49" s="3"/>
      <c r="Z49" s="3"/>
    </row>
    <row r="50" spans="1:26" ht="91.5" hidden="1" customHeight="1" outlineLevel="1">
      <c r="A50" s="56" t="s">
        <v>98</v>
      </c>
      <c r="B50" s="17"/>
      <c r="C50" s="66" t="s">
        <v>410</v>
      </c>
      <c r="D50" s="15" t="s">
        <v>164</v>
      </c>
      <c r="E50" s="7">
        <v>1</v>
      </c>
      <c r="F50" s="7">
        <v>1</v>
      </c>
      <c r="G50" s="298"/>
      <c r="H50" s="320"/>
      <c r="I50" s="195">
        <v>406</v>
      </c>
      <c r="J50" s="74">
        <v>406</v>
      </c>
      <c r="K50" s="81"/>
      <c r="L50" s="82"/>
      <c r="M50" s="74">
        <f t="shared" si="21"/>
        <v>406</v>
      </c>
      <c r="N50" s="3"/>
      <c r="O50" s="3"/>
      <c r="P50" s="3"/>
      <c r="Q50" s="23"/>
      <c r="R50" s="3"/>
      <c r="S50" s="3"/>
      <c r="T50" s="3"/>
      <c r="U50" s="24"/>
      <c r="V50" s="3"/>
      <c r="W50" s="3"/>
      <c r="X50" s="3"/>
      <c r="Y50" s="3"/>
      <c r="Z50" s="3"/>
    </row>
    <row r="51" spans="1:26" ht="68.25" hidden="1" customHeight="1" outlineLevel="1">
      <c r="A51" s="56" t="s">
        <v>99</v>
      </c>
      <c r="B51" s="17"/>
      <c r="C51" s="66" t="s">
        <v>411</v>
      </c>
      <c r="D51" s="15" t="s">
        <v>164</v>
      </c>
      <c r="E51" s="7">
        <v>1</v>
      </c>
      <c r="F51" s="7">
        <v>1</v>
      </c>
      <c r="G51" s="298"/>
      <c r="H51" s="320"/>
      <c r="I51" s="195">
        <v>322</v>
      </c>
      <c r="J51" s="74">
        <v>322</v>
      </c>
      <c r="K51" s="81"/>
      <c r="L51" s="82"/>
      <c r="M51" s="74">
        <f t="shared" si="21"/>
        <v>322</v>
      </c>
      <c r="N51" s="3"/>
      <c r="O51" s="3"/>
      <c r="P51" s="3"/>
      <c r="Q51" s="23"/>
      <c r="R51" s="3"/>
      <c r="S51" s="3"/>
      <c r="T51" s="3"/>
      <c r="U51" s="24"/>
      <c r="V51" s="3"/>
      <c r="W51" s="3"/>
      <c r="X51" s="3"/>
      <c r="Y51" s="3"/>
      <c r="Z51" s="3"/>
    </row>
    <row r="52" spans="1:26" ht="70.5" hidden="1" customHeight="1" outlineLevel="1">
      <c r="A52" s="56" t="s">
        <v>100</v>
      </c>
      <c r="B52" s="17"/>
      <c r="C52" s="66" t="s">
        <v>412</v>
      </c>
      <c r="D52" s="15" t="s">
        <v>164</v>
      </c>
      <c r="E52" s="7">
        <v>1</v>
      </c>
      <c r="F52" s="7">
        <v>1</v>
      </c>
      <c r="G52" s="298"/>
      <c r="H52" s="320"/>
      <c r="I52" s="195">
        <v>305</v>
      </c>
      <c r="J52" s="74">
        <v>305</v>
      </c>
      <c r="K52" s="81"/>
      <c r="L52" s="82"/>
      <c r="M52" s="74">
        <f t="shared" si="21"/>
        <v>305</v>
      </c>
      <c r="N52" s="3"/>
      <c r="O52" s="3"/>
      <c r="P52" s="3"/>
      <c r="Q52" s="23"/>
      <c r="R52" s="3"/>
      <c r="S52" s="3"/>
      <c r="T52" s="3"/>
      <c r="U52" s="24"/>
      <c r="V52" s="3"/>
      <c r="W52" s="3"/>
      <c r="X52" s="3"/>
      <c r="Y52" s="3"/>
      <c r="Z52" s="3"/>
    </row>
    <row r="53" spans="1:26" ht="45" hidden="1" customHeight="1" outlineLevel="1">
      <c r="A53" s="56" t="s">
        <v>101</v>
      </c>
      <c r="B53" s="17"/>
      <c r="C53" s="66" t="s">
        <v>413</v>
      </c>
      <c r="D53" s="15" t="s">
        <v>164</v>
      </c>
      <c r="E53" s="7">
        <v>1</v>
      </c>
      <c r="F53" s="7">
        <v>1</v>
      </c>
      <c r="G53" s="299"/>
      <c r="H53" s="320"/>
      <c r="I53" s="195">
        <v>362</v>
      </c>
      <c r="J53" s="74">
        <v>362</v>
      </c>
      <c r="K53" s="81"/>
      <c r="L53" s="189"/>
      <c r="M53" s="74">
        <f t="shared" si="21"/>
        <v>362</v>
      </c>
      <c r="N53" s="3"/>
      <c r="O53" s="3"/>
      <c r="P53" s="3"/>
      <c r="Q53" s="23"/>
      <c r="R53" s="3"/>
      <c r="S53" s="3"/>
      <c r="T53" s="3"/>
      <c r="U53" s="24"/>
      <c r="V53" s="3"/>
      <c r="W53" s="3"/>
      <c r="X53" s="3"/>
      <c r="Y53" s="3"/>
      <c r="Z53" s="3"/>
    </row>
    <row r="54" spans="1:26" ht="31.5" customHeight="1" collapsed="1">
      <c r="A54" s="8">
        <v>3</v>
      </c>
      <c r="B54" s="17"/>
      <c r="C54" s="1" t="s">
        <v>178</v>
      </c>
      <c r="D54" s="12" t="s">
        <v>171</v>
      </c>
      <c r="E54" s="5">
        <f>SUM(E55:E61)</f>
        <v>7</v>
      </c>
      <c r="F54" s="5">
        <f>SUM(F55:F61)</f>
        <v>7</v>
      </c>
      <c r="G54" s="5"/>
      <c r="H54" s="320"/>
      <c r="I54" s="73">
        <f>SUM(I55:I61)</f>
        <v>68551</v>
      </c>
      <c r="J54" s="73">
        <f t="shared" ref="J54:M54" si="22">SUM(J55:J61)</f>
        <v>68551</v>
      </c>
      <c r="K54" s="73"/>
      <c r="L54" s="73"/>
      <c r="M54" s="73">
        <f t="shared" si="22"/>
        <v>68551</v>
      </c>
      <c r="N54" s="3"/>
      <c r="O54" s="3"/>
      <c r="P54" s="3"/>
      <c r="Q54" s="23"/>
      <c r="R54" s="3"/>
      <c r="S54" s="3"/>
      <c r="T54" s="3"/>
      <c r="U54" s="24"/>
      <c r="V54" s="3"/>
      <c r="W54" s="3"/>
      <c r="X54" s="3"/>
      <c r="Y54" s="3"/>
      <c r="Z54" s="3"/>
    </row>
    <row r="55" spans="1:26" ht="42" hidden="1" customHeight="1" outlineLevel="1">
      <c r="A55" s="39" t="s">
        <v>79</v>
      </c>
      <c r="B55" s="17"/>
      <c r="C55" s="66" t="s">
        <v>179</v>
      </c>
      <c r="D55" s="15" t="s">
        <v>171</v>
      </c>
      <c r="E55" s="7">
        <v>1</v>
      </c>
      <c r="F55" s="7">
        <v>1</v>
      </c>
      <c r="G55" s="297"/>
      <c r="H55" s="320"/>
      <c r="I55" s="195">
        <v>8933</v>
      </c>
      <c r="J55" s="74">
        <v>8933</v>
      </c>
      <c r="K55" s="81"/>
      <c r="L55" s="82"/>
      <c r="M55" s="74">
        <f>J55</f>
        <v>8933</v>
      </c>
      <c r="N55" s="3"/>
      <c r="O55" s="3"/>
      <c r="P55" s="3"/>
      <c r="Q55" s="23"/>
      <c r="R55" s="3"/>
      <c r="S55" s="3"/>
      <c r="T55" s="3"/>
      <c r="U55" s="24"/>
      <c r="V55" s="3"/>
      <c r="W55" s="3"/>
      <c r="X55" s="3"/>
      <c r="Y55" s="3"/>
      <c r="Z55" s="3"/>
    </row>
    <row r="56" spans="1:26" ht="42.75" hidden="1" customHeight="1" outlineLevel="1">
      <c r="A56" s="39" t="s">
        <v>80</v>
      </c>
      <c r="B56" s="17"/>
      <c r="C56" s="66" t="s">
        <v>180</v>
      </c>
      <c r="D56" s="15" t="s">
        <v>171</v>
      </c>
      <c r="E56" s="7">
        <v>1</v>
      </c>
      <c r="F56" s="7">
        <v>1</v>
      </c>
      <c r="G56" s="298"/>
      <c r="H56" s="320"/>
      <c r="I56" s="195">
        <v>13095</v>
      </c>
      <c r="J56" s="74">
        <v>13095</v>
      </c>
      <c r="K56" s="81"/>
      <c r="L56" s="82"/>
      <c r="M56" s="74">
        <f t="shared" ref="M56:M61" si="23">J56</f>
        <v>13095</v>
      </c>
      <c r="N56" s="3"/>
      <c r="O56" s="3"/>
      <c r="P56" s="3"/>
      <c r="Q56" s="23"/>
      <c r="R56" s="3"/>
      <c r="S56" s="3"/>
      <c r="T56" s="3"/>
      <c r="U56" s="24"/>
      <c r="V56" s="3"/>
      <c r="W56" s="3"/>
      <c r="X56" s="3"/>
      <c r="Y56" s="3"/>
      <c r="Z56" s="3"/>
    </row>
    <row r="57" spans="1:26" ht="42.75" hidden="1" customHeight="1" outlineLevel="1">
      <c r="A57" s="39" t="s">
        <v>110</v>
      </c>
      <c r="B57" s="17"/>
      <c r="C57" s="66" t="s">
        <v>181</v>
      </c>
      <c r="D57" s="15" t="s">
        <v>171</v>
      </c>
      <c r="E57" s="7">
        <v>1</v>
      </c>
      <c r="F57" s="7">
        <v>1</v>
      </c>
      <c r="G57" s="299"/>
      <c r="H57" s="320"/>
      <c r="I57" s="195">
        <v>9511</v>
      </c>
      <c r="J57" s="74">
        <v>9511</v>
      </c>
      <c r="K57" s="81"/>
      <c r="L57" s="83"/>
      <c r="M57" s="74">
        <f t="shared" si="23"/>
        <v>9511</v>
      </c>
      <c r="N57" s="3"/>
      <c r="O57" s="3"/>
      <c r="P57" s="3"/>
      <c r="Q57" s="23"/>
      <c r="R57" s="3"/>
      <c r="S57" s="3"/>
      <c r="T57" s="3"/>
      <c r="U57" s="24"/>
      <c r="V57" s="3"/>
      <c r="W57" s="3"/>
      <c r="X57" s="3"/>
      <c r="Y57" s="3"/>
      <c r="Z57" s="3"/>
    </row>
    <row r="58" spans="1:26" ht="38.25" hidden="1" customHeight="1" outlineLevel="1">
      <c r="A58" s="39" t="s">
        <v>111</v>
      </c>
      <c r="B58" s="17"/>
      <c r="C58" s="66" t="s">
        <v>182</v>
      </c>
      <c r="D58" s="15" t="s">
        <v>171</v>
      </c>
      <c r="E58" s="7">
        <v>1</v>
      </c>
      <c r="F58" s="7">
        <v>1</v>
      </c>
      <c r="G58" s="97"/>
      <c r="H58" s="320"/>
      <c r="I58" s="195">
        <v>9598</v>
      </c>
      <c r="J58" s="74">
        <v>9598</v>
      </c>
      <c r="K58" s="81"/>
      <c r="L58" s="84"/>
      <c r="M58" s="74">
        <f t="shared" si="23"/>
        <v>9598</v>
      </c>
      <c r="N58" s="3"/>
      <c r="O58" s="3"/>
      <c r="P58" s="3"/>
      <c r="Q58" s="23"/>
      <c r="R58" s="3"/>
      <c r="S58" s="3"/>
      <c r="T58" s="3"/>
      <c r="U58" s="24"/>
      <c r="V58" s="3"/>
      <c r="W58" s="3"/>
      <c r="X58" s="3"/>
      <c r="Y58" s="3"/>
      <c r="Z58" s="3"/>
    </row>
    <row r="59" spans="1:26" ht="38.25" hidden="1" customHeight="1" outlineLevel="1">
      <c r="A59" s="39" t="s">
        <v>112</v>
      </c>
      <c r="B59" s="17"/>
      <c r="C59" s="66" t="s">
        <v>414</v>
      </c>
      <c r="D59" s="15" t="s">
        <v>171</v>
      </c>
      <c r="E59" s="7">
        <v>1</v>
      </c>
      <c r="F59" s="7">
        <v>1</v>
      </c>
      <c r="G59" s="97"/>
      <c r="H59" s="320"/>
      <c r="I59" s="195">
        <v>9551</v>
      </c>
      <c r="J59" s="74">
        <v>9551</v>
      </c>
      <c r="K59" s="81"/>
      <c r="L59" s="83"/>
      <c r="M59" s="74">
        <f t="shared" si="23"/>
        <v>9551</v>
      </c>
      <c r="N59" s="3"/>
      <c r="O59" s="3"/>
      <c r="P59" s="3"/>
      <c r="Q59" s="23"/>
      <c r="R59" s="3"/>
      <c r="S59" s="3"/>
      <c r="T59" s="3"/>
      <c r="U59" s="24"/>
      <c r="V59" s="3"/>
      <c r="W59" s="3"/>
      <c r="X59" s="3"/>
      <c r="Y59" s="3"/>
      <c r="Z59" s="3"/>
    </row>
    <row r="60" spans="1:26" ht="38.25" hidden="1" customHeight="1" outlineLevel="1">
      <c r="A60" s="39" t="s">
        <v>113</v>
      </c>
      <c r="B60" s="17"/>
      <c r="C60" s="66" t="s">
        <v>415</v>
      </c>
      <c r="D60" s="15" t="s">
        <v>171</v>
      </c>
      <c r="E60" s="7">
        <v>1</v>
      </c>
      <c r="F60" s="7">
        <v>1</v>
      </c>
      <c r="G60" s="97"/>
      <c r="H60" s="320"/>
      <c r="I60" s="195">
        <v>8947</v>
      </c>
      <c r="J60" s="74">
        <v>8947</v>
      </c>
      <c r="K60" s="81"/>
      <c r="L60" s="84"/>
      <c r="M60" s="74">
        <f t="shared" si="23"/>
        <v>8947</v>
      </c>
      <c r="N60" s="3"/>
      <c r="O60" s="3"/>
      <c r="P60" s="3"/>
      <c r="Q60" s="23"/>
      <c r="R60" s="3"/>
      <c r="S60" s="3"/>
      <c r="T60" s="3"/>
      <c r="U60" s="24"/>
      <c r="V60" s="3"/>
      <c r="W60" s="3"/>
      <c r="X60" s="3"/>
      <c r="Y60" s="3"/>
      <c r="Z60" s="3"/>
    </row>
    <row r="61" spans="1:26" ht="38.25" hidden="1" customHeight="1" outlineLevel="1">
      <c r="A61" s="39" t="s">
        <v>114</v>
      </c>
      <c r="B61" s="17"/>
      <c r="C61" s="66" t="s">
        <v>416</v>
      </c>
      <c r="D61" s="15" t="s">
        <v>171</v>
      </c>
      <c r="E61" s="7">
        <v>1</v>
      </c>
      <c r="F61" s="7">
        <v>1</v>
      </c>
      <c r="G61" s="97"/>
      <c r="H61" s="320"/>
      <c r="I61" s="195">
        <v>8916</v>
      </c>
      <c r="J61" s="74">
        <v>8916</v>
      </c>
      <c r="K61" s="81"/>
      <c r="L61" s="82"/>
      <c r="M61" s="74">
        <f t="shared" si="23"/>
        <v>8916</v>
      </c>
      <c r="N61" s="3"/>
      <c r="O61" s="3"/>
      <c r="P61" s="3"/>
      <c r="Q61" s="23"/>
      <c r="R61" s="3"/>
      <c r="S61" s="3"/>
      <c r="T61" s="3"/>
      <c r="U61" s="24"/>
      <c r="V61" s="3"/>
      <c r="W61" s="3"/>
      <c r="X61" s="3"/>
      <c r="Y61" s="3"/>
      <c r="Z61" s="3"/>
    </row>
    <row r="62" spans="1:26" ht="17.25" customHeight="1" collapsed="1">
      <c r="A62" s="50" t="s">
        <v>237</v>
      </c>
      <c r="B62" s="17"/>
      <c r="C62" s="101" t="s">
        <v>183</v>
      </c>
      <c r="D62" s="12" t="s">
        <v>171</v>
      </c>
      <c r="E62" s="5">
        <f>E63+E66+E76+E157</f>
        <v>92</v>
      </c>
      <c r="F62" s="5">
        <f>F63+F66+F76+F157</f>
        <v>92</v>
      </c>
      <c r="G62" s="97"/>
      <c r="H62" s="320"/>
      <c r="I62" s="73">
        <f>I63+I66+I76+I157</f>
        <v>31048.620000000003</v>
      </c>
      <c r="J62" s="73">
        <f t="shared" ref="J62:M62" si="24">J63+J66+J76+J157</f>
        <v>31048.620000000003</v>
      </c>
      <c r="K62" s="73"/>
      <c r="L62" s="73"/>
      <c r="M62" s="73">
        <f t="shared" si="24"/>
        <v>31048.620000000003</v>
      </c>
      <c r="N62" s="3"/>
      <c r="O62" s="3"/>
      <c r="P62" s="3"/>
      <c r="Q62" s="23"/>
      <c r="R62" s="3"/>
      <c r="S62" s="3"/>
      <c r="T62" s="3"/>
      <c r="U62" s="24"/>
      <c r="V62" s="3"/>
      <c r="W62" s="3"/>
      <c r="X62" s="3"/>
      <c r="Y62" s="3"/>
      <c r="Z62" s="3"/>
    </row>
    <row r="63" spans="1:26" ht="15" customHeight="1">
      <c r="A63" s="85" t="s">
        <v>81</v>
      </c>
      <c r="B63" s="49"/>
      <c r="C63" s="102" t="s">
        <v>183</v>
      </c>
      <c r="D63" s="87" t="s">
        <v>171</v>
      </c>
      <c r="E63" s="88">
        <f>SUM(E64:E65)</f>
        <v>2</v>
      </c>
      <c r="F63" s="88">
        <f>SUM(F64:F65)</f>
        <v>2</v>
      </c>
      <c r="G63" s="97"/>
      <c r="H63" s="320"/>
      <c r="I63" s="89">
        <f>SUM(I64:I65)</f>
        <v>21042</v>
      </c>
      <c r="J63" s="89">
        <f t="shared" ref="J63:M63" si="25">SUM(J64:J65)</f>
        <v>21042</v>
      </c>
      <c r="K63" s="89"/>
      <c r="L63" s="89"/>
      <c r="M63" s="89">
        <f t="shared" si="25"/>
        <v>21042</v>
      </c>
      <c r="N63" s="3"/>
      <c r="O63" s="3"/>
      <c r="P63" s="3"/>
      <c r="Q63" s="23"/>
      <c r="R63" s="3"/>
      <c r="S63" s="3"/>
      <c r="T63" s="3"/>
      <c r="U63" s="24"/>
      <c r="V63" s="3"/>
      <c r="W63" s="3"/>
      <c r="X63" s="3"/>
      <c r="Y63" s="3"/>
      <c r="Z63" s="3"/>
    </row>
    <row r="64" spans="1:26" ht="91.5" hidden="1" customHeight="1" outlineLevel="1">
      <c r="A64" s="39" t="s">
        <v>117</v>
      </c>
      <c r="B64" s="17"/>
      <c r="C64" s="66" t="s">
        <v>417</v>
      </c>
      <c r="D64" s="38" t="s">
        <v>171</v>
      </c>
      <c r="E64" s="7">
        <v>1</v>
      </c>
      <c r="F64" s="7">
        <v>1</v>
      </c>
      <c r="G64" s="97"/>
      <c r="H64" s="320"/>
      <c r="I64" s="90">
        <v>20342</v>
      </c>
      <c r="J64" s="73">
        <v>20342</v>
      </c>
      <c r="K64" s="73"/>
      <c r="L64" s="197"/>
      <c r="M64" s="73">
        <f>J64</f>
        <v>20342</v>
      </c>
      <c r="N64" s="3"/>
      <c r="O64" s="3"/>
      <c r="P64" s="3"/>
      <c r="Q64" s="23"/>
      <c r="R64" s="3"/>
      <c r="S64" s="3"/>
      <c r="T64" s="3"/>
      <c r="U64" s="24"/>
      <c r="V64" s="3"/>
      <c r="W64" s="3"/>
      <c r="X64" s="3"/>
      <c r="Y64" s="3"/>
      <c r="Z64" s="3"/>
    </row>
    <row r="65" spans="1:26" ht="102" hidden="1" customHeight="1" outlineLevel="1">
      <c r="A65" s="39" t="s">
        <v>118</v>
      </c>
      <c r="B65" s="17"/>
      <c r="C65" s="66" t="s">
        <v>418</v>
      </c>
      <c r="D65" s="38" t="s">
        <v>171</v>
      </c>
      <c r="E65" s="7">
        <v>1</v>
      </c>
      <c r="F65" s="7">
        <v>1</v>
      </c>
      <c r="G65" s="97"/>
      <c r="H65" s="320"/>
      <c r="I65" s="90">
        <v>700</v>
      </c>
      <c r="J65" s="73">
        <v>700</v>
      </c>
      <c r="K65" s="73"/>
      <c r="L65" s="198"/>
      <c r="M65" s="73">
        <f t="shared" ref="M65" si="26">J65</f>
        <v>700</v>
      </c>
      <c r="N65" s="3"/>
      <c r="O65" s="3"/>
      <c r="P65" s="3"/>
      <c r="Q65" s="23"/>
      <c r="R65" s="3"/>
      <c r="S65" s="3"/>
      <c r="T65" s="3"/>
      <c r="U65" s="24"/>
      <c r="V65" s="3"/>
      <c r="W65" s="3"/>
      <c r="X65" s="3"/>
      <c r="Y65" s="3"/>
      <c r="Z65" s="3"/>
    </row>
    <row r="66" spans="1:26" ht="13.5" collapsed="1">
      <c r="A66" s="85" t="s">
        <v>82</v>
      </c>
      <c r="B66" s="49"/>
      <c r="C66" s="102" t="s">
        <v>170</v>
      </c>
      <c r="D66" s="87" t="s">
        <v>171</v>
      </c>
      <c r="E66" s="88">
        <f>SUM(E67:E75)</f>
        <v>9</v>
      </c>
      <c r="F66" s="88">
        <f>SUM(F67:F75)</f>
        <v>9</v>
      </c>
      <c r="G66" s="97"/>
      <c r="H66" s="320"/>
      <c r="I66" s="89">
        <f>SUM(I67:I75)</f>
        <v>1097</v>
      </c>
      <c r="J66" s="89">
        <f t="shared" ref="J66:M66" si="27">SUM(J67:J75)</f>
        <v>1097</v>
      </c>
      <c r="K66" s="89"/>
      <c r="L66" s="89"/>
      <c r="M66" s="89">
        <f t="shared" si="27"/>
        <v>1097</v>
      </c>
      <c r="N66" s="3"/>
      <c r="O66" s="3"/>
      <c r="P66" s="3"/>
      <c r="Q66" s="23"/>
      <c r="R66" s="3"/>
      <c r="S66" s="3"/>
      <c r="T66" s="3"/>
      <c r="U66" s="24"/>
      <c r="V66" s="3"/>
      <c r="W66" s="3"/>
      <c r="X66" s="3"/>
      <c r="Y66" s="3"/>
      <c r="Z66" s="3"/>
    </row>
    <row r="67" spans="1:26" ht="54.75" hidden="1" customHeight="1" outlineLevel="1">
      <c r="A67" s="39" t="s">
        <v>240</v>
      </c>
      <c r="B67" s="49"/>
      <c r="C67" s="66" t="s">
        <v>185</v>
      </c>
      <c r="D67" s="15" t="s">
        <v>171</v>
      </c>
      <c r="E67" s="5">
        <v>1</v>
      </c>
      <c r="F67" s="5">
        <v>1</v>
      </c>
      <c r="G67" s="97"/>
      <c r="H67" s="320"/>
      <c r="I67" s="199">
        <v>135</v>
      </c>
      <c r="J67" s="73">
        <v>135</v>
      </c>
      <c r="K67" s="73"/>
      <c r="L67" s="197"/>
      <c r="M67" s="73">
        <f>J67</f>
        <v>135</v>
      </c>
      <c r="N67" s="3"/>
      <c r="O67" s="3"/>
      <c r="P67" s="3"/>
      <c r="Q67" s="23"/>
      <c r="R67" s="3"/>
      <c r="S67" s="3"/>
      <c r="T67" s="3"/>
      <c r="U67" s="24"/>
      <c r="V67" s="3"/>
      <c r="W67" s="3"/>
      <c r="X67" s="3"/>
      <c r="Y67" s="3"/>
      <c r="Z67" s="3"/>
    </row>
    <row r="68" spans="1:26" ht="42.75" hidden="1" customHeight="1" outlineLevel="1">
      <c r="A68" s="39" t="s">
        <v>241</v>
      </c>
      <c r="B68" s="49"/>
      <c r="C68" s="66" t="s">
        <v>188</v>
      </c>
      <c r="D68" s="15" t="s">
        <v>171</v>
      </c>
      <c r="E68" s="5">
        <v>1</v>
      </c>
      <c r="F68" s="5">
        <v>1</v>
      </c>
      <c r="G68" s="97"/>
      <c r="H68" s="320"/>
      <c r="I68" s="199">
        <v>72</v>
      </c>
      <c r="J68" s="73">
        <v>72</v>
      </c>
      <c r="K68" s="73"/>
      <c r="L68" s="197"/>
      <c r="M68" s="73">
        <f t="shared" ref="M68:M75" si="28">J68</f>
        <v>72</v>
      </c>
      <c r="N68" s="3"/>
      <c r="O68" s="3"/>
      <c r="P68" s="3"/>
      <c r="Q68" s="23"/>
      <c r="R68" s="3"/>
      <c r="S68" s="3"/>
      <c r="T68" s="3"/>
      <c r="U68" s="24"/>
      <c r="V68" s="3"/>
      <c r="W68" s="3"/>
      <c r="X68" s="3"/>
      <c r="Y68" s="3"/>
      <c r="Z68" s="3"/>
    </row>
    <row r="69" spans="1:26" ht="56.25" hidden="1" customHeight="1" outlineLevel="1">
      <c r="A69" s="39" t="s">
        <v>242</v>
      </c>
      <c r="B69" s="49"/>
      <c r="C69" s="66" t="s">
        <v>189</v>
      </c>
      <c r="D69" s="15" t="s">
        <v>171</v>
      </c>
      <c r="E69" s="5">
        <v>1</v>
      </c>
      <c r="F69" s="5">
        <v>1</v>
      </c>
      <c r="G69" s="97"/>
      <c r="H69" s="320"/>
      <c r="I69" s="199">
        <v>95</v>
      </c>
      <c r="J69" s="73">
        <v>95</v>
      </c>
      <c r="K69" s="73"/>
      <c r="L69" s="197"/>
      <c r="M69" s="73">
        <f t="shared" si="28"/>
        <v>95</v>
      </c>
      <c r="N69" s="3"/>
      <c r="O69" s="3"/>
      <c r="P69" s="3"/>
      <c r="Q69" s="23"/>
      <c r="R69" s="3"/>
      <c r="S69" s="3"/>
      <c r="T69" s="3"/>
      <c r="U69" s="24"/>
      <c r="V69" s="3"/>
      <c r="W69" s="3"/>
      <c r="X69" s="3"/>
      <c r="Y69" s="3"/>
      <c r="Z69" s="3"/>
    </row>
    <row r="70" spans="1:26" ht="54" hidden="1" customHeight="1" outlineLevel="1">
      <c r="A70" s="39" t="s">
        <v>243</v>
      </c>
      <c r="B70" s="49"/>
      <c r="C70" s="66" t="s">
        <v>190</v>
      </c>
      <c r="D70" s="15" t="s">
        <v>171</v>
      </c>
      <c r="E70" s="5">
        <v>1</v>
      </c>
      <c r="F70" s="5">
        <v>1</v>
      </c>
      <c r="G70" s="97"/>
      <c r="H70" s="320"/>
      <c r="I70" s="199">
        <v>73</v>
      </c>
      <c r="J70" s="73">
        <v>73</v>
      </c>
      <c r="K70" s="73"/>
      <c r="L70" s="200"/>
      <c r="M70" s="73">
        <f t="shared" si="28"/>
        <v>73</v>
      </c>
      <c r="N70" s="3"/>
      <c r="O70" s="3"/>
      <c r="P70" s="3"/>
      <c r="Q70" s="23"/>
      <c r="R70" s="3"/>
      <c r="S70" s="3"/>
      <c r="T70" s="3"/>
      <c r="U70" s="24"/>
      <c r="V70" s="3"/>
      <c r="W70" s="3"/>
      <c r="X70" s="3"/>
      <c r="Y70" s="3"/>
      <c r="Z70" s="3"/>
    </row>
    <row r="71" spans="1:26" ht="68.25" hidden="1" customHeight="1" outlineLevel="1">
      <c r="A71" s="39" t="s">
        <v>244</v>
      </c>
      <c r="B71" s="49"/>
      <c r="C71" s="66" t="s">
        <v>192</v>
      </c>
      <c r="D71" s="15" t="s">
        <v>171</v>
      </c>
      <c r="E71" s="5">
        <v>1</v>
      </c>
      <c r="F71" s="5">
        <v>1</v>
      </c>
      <c r="G71" s="97"/>
      <c r="H71" s="320"/>
      <c r="I71" s="199">
        <v>166</v>
      </c>
      <c r="J71" s="73">
        <v>166</v>
      </c>
      <c r="K71" s="73"/>
      <c r="L71" s="200"/>
      <c r="M71" s="73">
        <f t="shared" si="28"/>
        <v>166</v>
      </c>
      <c r="N71" s="3"/>
      <c r="O71" s="3"/>
      <c r="P71" s="3"/>
      <c r="Q71" s="23"/>
      <c r="R71" s="3"/>
      <c r="S71" s="3"/>
      <c r="T71" s="3"/>
      <c r="U71" s="24"/>
      <c r="V71" s="3"/>
      <c r="W71" s="3"/>
      <c r="X71" s="3"/>
      <c r="Y71" s="3"/>
      <c r="Z71" s="3"/>
    </row>
    <row r="72" spans="1:26" ht="54.75" hidden="1" customHeight="1" outlineLevel="1">
      <c r="A72" s="39" t="s">
        <v>245</v>
      </c>
      <c r="B72" s="49"/>
      <c r="C72" s="66" t="s">
        <v>193</v>
      </c>
      <c r="D72" s="15" t="s">
        <v>171</v>
      </c>
      <c r="E72" s="5">
        <v>1</v>
      </c>
      <c r="F72" s="5">
        <v>1</v>
      </c>
      <c r="G72" s="97"/>
      <c r="H72" s="320"/>
      <c r="I72" s="199">
        <v>192</v>
      </c>
      <c r="J72" s="73">
        <v>192</v>
      </c>
      <c r="K72" s="73"/>
      <c r="L72" s="200"/>
      <c r="M72" s="73">
        <f t="shared" si="28"/>
        <v>192</v>
      </c>
      <c r="N72" s="3"/>
      <c r="O72" s="3"/>
      <c r="P72" s="3"/>
      <c r="Q72" s="23"/>
      <c r="R72" s="3"/>
      <c r="S72" s="3"/>
      <c r="T72" s="3"/>
      <c r="U72" s="24"/>
      <c r="V72" s="3"/>
      <c r="W72" s="3"/>
      <c r="X72" s="3"/>
      <c r="Y72" s="3"/>
      <c r="Z72" s="3"/>
    </row>
    <row r="73" spans="1:26" ht="54.75" hidden="1" customHeight="1" outlineLevel="1">
      <c r="A73" s="39" t="s">
        <v>246</v>
      </c>
      <c r="B73" s="49"/>
      <c r="C73" s="66" t="s">
        <v>194</v>
      </c>
      <c r="D73" s="15" t="s">
        <v>171</v>
      </c>
      <c r="E73" s="5">
        <v>1</v>
      </c>
      <c r="F73" s="5">
        <v>1</v>
      </c>
      <c r="G73" s="97"/>
      <c r="H73" s="320"/>
      <c r="I73" s="199">
        <v>81</v>
      </c>
      <c r="J73" s="73">
        <v>81</v>
      </c>
      <c r="K73" s="73"/>
      <c r="L73" s="200"/>
      <c r="M73" s="73">
        <f t="shared" si="28"/>
        <v>81</v>
      </c>
      <c r="N73" s="3"/>
      <c r="O73" s="3"/>
      <c r="P73" s="3"/>
      <c r="Q73" s="23"/>
      <c r="R73" s="3"/>
      <c r="S73" s="3"/>
      <c r="T73" s="3"/>
      <c r="U73" s="24"/>
      <c r="V73" s="3"/>
      <c r="W73" s="3"/>
      <c r="X73" s="3"/>
      <c r="Y73" s="3"/>
      <c r="Z73" s="3"/>
    </row>
    <row r="74" spans="1:26" ht="54.75" hidden="1" customHeight="1" outlineLevel="1">
      <c r="A74" s="39" t="s">
        <v>247</v>
      </c>
      <c r="B74" s="49"/>
      <c r="C74" s="66" t="s">
        <v>195</v>
      </c>
      <c r="D74" s="15" t="s">
        <v>171</v>
      </c>
      <c r="E74" s="5">
        <v>1</v>
      </c>
      <c r="F74" s="5">
        <v>1</v>
      </c>
      <c r="G74" s="97"/>
      <c r="H74" s="320"/>
      <c r="I74" s="199">
        <v>165</v>
      </c>
      <c r="J74" s="73">
        <v>165</v>
      </c>
      <c r="K74" s="73"/>
      <c r="L74" s="200"/>
      <c r="M74" s="73">
        <f t="shared" si="28"/>
        <v>165</v>
      </c>
      <c r="N74" s="3"/>
      <c r="O74" s="3"/>
      <c r="P74" s="3"/>
      <c r="Q74" s="23"/>
      <c r="R74" s="3"/>
      <c r="S74" s="3"/>
      <c r="T74" s="3"/>
      <c r="U74" s="24"/>
      <c r="V74" s="3"/>
      <c r="W74" s="3"/>
      <c r="X74" s="3"/>
      <c r="Y74" s="3"/>
      <c r="Z74" s="3"/>
    </row>
    <row r="75" spans="1:26" ht="51" hidden="1" customHeight="1" outlineLevel="1">
      <c r="A75" s="39" t="s">
        <v>248</v>
      </c>
      <c r="B75" s="49"/>
      <c r="C75" s="66" t="s">
        <v>196</v>
      </c>
      <c r="D75" s="15" t="s">
        <v>171</v>
      </c>
      <c r="E75" s="5">
        <v>1</v>
      </c>
      <c r="F75" s="5">
        <v>1</v>
      </c>
      <c r="G75" s="97"/>
      <c r="H75" s="320"/>
      <c r="I75" s="199">
        <v>118</v>
      </c>
      <c r="J75" s="73">
        <v>118</v>
      </c>
      <c r="K75" s="73"/>
      <c r="L75" s="200"/>
      <c r="M75" s="73">
        <f t="shared" si="28"/>
        <v>118</v>
      </c>
      <c r="N75" s="3"/>
      <c r="O75" s="3"/>
      <c r="P75" s="3"/>
      <c r="Q75" s="23"/>
      <c r="R75" s="3"/>
      <c r="S75" s="3"/>
      <c r="T75" s="3"/>
      <c r="U75" s="24"/>
      <c r="V75" s="3"/>
      <c r="W75" s="3"/>
      <c r="X75" s="3"/>
      <c r="Y75" s="3"/>
      <c r="Z75" s="3"/>
    </row>
    <row r="76" spans="1:26" ht="13.5" collapsed="1">
      <c r="A76" s="85" t="s">
        <v>224</v>
      </c>
      <c r="B76" s="86"/>
      <c r="C76" s="102" t="s">
        <v>419</v>
      </c>
      <c r="D76" s="87" t="s">
        <v>217</v>
      </c>
      <c r="E76" s="88">
        <f>E77+E97+E117+E137</f>
        <v>76</v>
      </c>
      <c r="F76" s="88">
        <f>F77+F97+F117+F137</f>
        <v>76</v>
      </c>
      <c r="G76" s="80"/>
      <c r="H76" s="320"/>
      <c r="I76" s="201">
        <f>I77+I97+I117+I137</f>
        <v>7941.6200000000008</v>
      </c>
      <c r="J76" s="201">
        <f t="shared" ref="J76:M76" si="29">J77+J97+J117+J137</f>
        <v>7941.6200000000008</v>
      </c>
      <c r="K76" s="201"/>
      <c r="L76" s="201"/>
      <c r="M76" s="201">
        <f t="shared" si="29"/>
        <v>7941.6200000000008</v>
      </c>
      <c r="N76" s="3"/>
      <c r="O76" s="3"/>
      <c r="P76" s="3"/>
      <c r="Q76" s="23"/>
      <c r="R76" s="3"/>
      <c r="S76" s="3"/>
      <c r="T76" s="3"/>
      <c r="U76" s="24"/>
      <c r="V76" s="3"/>
      <c r="W76" s="3"/>
      <c r="X76" s="3"/>
      <c r="Y76" s="3"/>
      <c r="Z76" s="3"/>
    </row>
    <row r="77" spans="1:26">
      <c r="A77" s="40" t="s">
        <v>250</v>
      </c>
      <c r="B77" s="79"/>
      <c r="C77" s="67" t="s">
        <v>420</v>
      </c>
      <c r="D77" s="19" t="s">
        <v>217</v>
      </c>
      <c r="E77" s="20">
        <f>SUM(E78:E96)</f>
        <v>19</v>
      </c>
      <c r="F77" s="20">
        <f>SUM(F78:F96)</f>
        <v>19</v>
      </c>
      <c r="G77" s="80"/>
      <c r="H77" s="320"/>
      <c r="I77" s="202">
        <f>SUM(I78:I96)</f>
        <v>1942.82</v>
      </c>
      <c r="J77" s="202">
        <f t="shared" ref="J77:M77" si="30">SUM(J78:J96)</f>
        <v>1942.82</v>
      </c>
      <c r="K77" s="202"/>
      <c r="L77" s="202"/>
      <c r="M77" s="202">
        <f t="shared" si="30"/>
        <v>1942.82</v>
      </c>
      <c r="N77" s="3"/>
      <c r="O77" s="3"/>
      <c r="P77" s="3"/>
      <c r="Q77" s="23"/>
      <c r="R77" s="3"/>
      <c r="S77" s="3"/>
      <c r="T77" s="3"/>
      <c r="U77" s="24"/>
      <c r="V77" s="3"/>
      <c r="W77" s="3"/>
      <c r="X77" s="3"/>
      <c r="Y77" s="3"/>
      <c r="Z77" s="3"/>
    </row>
    <row r="78" spans="1:26" ht="51" hidden="1" customHeight="1" outlineLevel="1">
      <c r="A78" s="39" t="s">
        <v>255</v>
      </c>
      <c r="B78" s="79"/>
      <c r="C78" s="66" t="s">
        <v>421</v>
      </c>
      <c r="D78" s="15" t="s">
        <v>217</v>
      </c>
      <c r="E78" s="7">
        <v>1</v>
      </c>
      <c r="F78" s="7">
        <v>1</v>
      </c>
      <c r="G78" s="80"/>
      <c r="H78" s="320"/>
      <c r="I78" s="192">
        <v>97.99</v>
      </c>
      <c r="J78" s="72">
        <v>97.99</v>
      </c>
      <c r="K78" s="77"/>
      <c r="L78" s="203"/>
      <c r="M78" s="72">
        <f>J78</f>
        <v>97.99</v>
      </c>
      <c r="N78" s="3"/>
      <c r="O78" s="3"/>
      <c r="P78" s="3"/>
      <c r="Q78" s="23"/>
      <c r="R78" s="3"/>
      <c r="S78" s="3"/>
      <c r="T78" s="3"/>
      <c r="U78" s="24"/>
      <c r="V78" s="3"/>
      <c r="W78" s="3"/>
      <c r="X78" s="3"/>
      <c r="Y78" s="3"/>
      <c r="Z78" s="3"/>
    </row>
    <row r="79" spans="1:26" ht="66.75" hidden="1" customHeight="1" outlineLevel="1">
      <c r="A79" s="39" t="s">
        <v>274</v>
      </c>
      <c r="B79" s="79"/>
      <c r="C79" s="66" t="s">
        <v>422</v>
      </c>
      <c r="D79" s="15" t="s">
        <v>217</v>
      </c>
      <c r="E79" s="7">
        <v>1</v>
      </c>
      <c r="F79" s="7">
        <v>1</v>
      </c>
      <c r="G79" s="80"/>
      <c r="H79" s="320"/>
      <c r="I79" s="192">
        <v>97.99</v>
      </c>
      <c r="J79" s="72">
        <v>97.99</v>
      </c>
      <c r="K79" s="77"/>
      <c r="L79" s="203"/>
      <c r="M79" s="72">
        <f t="shared" ref="M79:M96" si="31">J79</f>
        <v>97.99</v>
      </c>
      <c r="N79" s="3"/>
      <c r="O79" s="3"/>
      <c r="P79" s="3"/>
      <c r="Q79" s="23"/>
      <c r="R79" s="3"/>
      <c r="S79" s="3"/>
      <c r="T79" s="3"/>
      <c r="U79" s="24"/>
      <c r="V79" s="3"/>
      <c r="W79" s="3"/>
      <c r="X79" s="3"/>
      <c r="Y79" s="3"/>
      <c r="Z79" s="3"/>
    </row>
    <row r="80" spans="1:26" ht="93.75" hidden="1" customHeight="1" outlineLevel="1">
      <c r="A80" s="39" t="s">
        <v>275</v>
      </c>
      <c r="B80" s="79"/>
      <c r="C80" s="66" t="s">
        <v>423</v>
      </c>
      <c r="D80" s="15" t="s">
        <v>217</v>
      </c>
      <c r="E80" s="7">
        <v>1</v>
      </c>
      <c r="F80" s="7">
        <v>1</v>
      </c>
      <c r="G80" s="80"/>
      <c r="H80" s="320"/>
      <c r="I80" s="192">
        <v>97.99</v>
      </c>
      <c r="J80" s="72">
        <v>97.99</v>
      </c>
      <c r="K80" s="77"/>
      <c r="L80" s="203"/>
      <c r="M80" s="72">
        <f t="shared" si="31"/>
        <v>97.99</v>
      </c>
      <c r="N80" s="3"/>
      <c r="O80" s="3"/>
      <c r="P80" s="3"/>
      <c r="Q80" s="23"/>
      <c r="R80" s="3"/>
      <c r="S80" s="3"/>
      <c r="T80" s="3"/>
      <c r="U80" s="24"/>
      <c r="V80" s="3"/>
      <c r="W80" s="3"/>
      <c r="X80" s="3"/>
      <c r="Y80" s="3"/>
      <c r="Z80" s="3"/>
    </row>
    <row r="81" spans="1:26" ht="54.75" hidden="1" customHeight="1" outlineLevel="1">
      <c r="A81" s="39" t="s">
        <v>276</v>
      </c>
      <c r="B81" s="79"/>
      <c r="C81" s="66" t="s">
        <v>184</v>
      </c>
      <c r="D81" s="15" t="s">
        <v>217</v>
      </c>
      <c r="E81" s="7">
        <v>1</v>
      </c>
      <c r="F81" s="7">
        <v>1</v>
      </c>
      <c r="G81" s="80"/>
      <c r="H81" s="320"/>
      <c r="I81" s="192">
        <v>97.99</v>
      </c>
      <c r="J81" s="72">
        <v>97.99</v>
      </c>
      <c r="K81" s="77"/>
      <c r="L81" s="203"/>
      <c r="M81" s="72">
        <f t="shared" si="31"/>
        <v>97.99</v>
      </c>
      <c r="N81" s="3"/>
      <c r="O81" s="3"/>
      <c r="P81" s="3"/>
      <c r="Q81" s="23"/>
      <c r="R81" s="3"/>
      <c r="S81" s="3"/>
      <c r="T81" s="3"/>
      <c r="U81" s="24"/>
      <c r="V81" s="3"/>
      <c r="W81" s="3"/>
      <c r="X81" s="3"/>
      <c r="Y81" s="3"/>
      <c r="Z81" s="3"/>
    </row>
    <row r="82" spans="1:26" ht="58.5" hidden="1" customHeight="1" outlineLevel="1">
      <c r="A82" s="39" t="s">
        <v>277</v>
      </c>
      <c r="B82" s="79"/>
      <c r="C82" s="66" t="s">
        <v>185</v>
      </c>
      <c r="D82" s="15" t="s">
        <v>217</v>
      </c>
      <c r="E82" s="7">
        <v>1</v>
      </c>
      <c r="F82" s="7">
        <v>1</v>
      </c>
      <c r="G82" s="80"/>
      <c r="H82" s="320"/>
      <c r="I82" s="192">
        <v>97.99</v>
      </c>
      <c r="J82" s="72">
        <v>97.99</v>
      </c>
      <c r="K82" s="77"/>
      <c r="L82" s="203"/>
      <c r="M82" s="72">
        <f t="shared" si="31"/>
        <v>97.99</v>
      </c>
      <c r="N82" s="3"/>
      <c r="O82" s="3"/>
      <c r="P82" s="3"/>
      <c r="Q82" s="23"/>
      <c r="R82" s="3"/>
      <c r="S82" s="3"/>
      <c r="T82" s="3"/>
      <c r="U82" s="24"/>
      <c r="V82" s="3"/>
      <c r="W82" s="3"/>
      <c r="X82" s="3"/>
      <c r="Y82" s="3"/>
      <c r="Z82" s="3"/>
    </row>
    <row r="83" spans="1:26" ht="59.25" hidden="1" customHeight="1" outlineLevel="1">
      <c r="A83" s="39" t="s">
        <v>278</v>
      </c>
      <c r="B83" s="79"/>
      <c r="C83" s="66" t="s">
        <v>186</v>
      </c>
      <c r="D83" s="15" t="s">
        <v>217</v>
      </c>
      <c r="E83" s="7">
        <v>1</v>
      </c>
      <c r="F83" s="7">
        <v>1</v>
      </c>
      <c r="G83" s="80"/>
      <c r="H83" s="320"/>
      <c r="I83" s="192">
        <v>97.99</v>
      </c>
      <c r="J83" s="72">
        <v>97.99</v>
      </c>
      <c r="K83" s="77"/>
      <c r="L83" s="203"/>
      <c r="M83" s="72">
        <f t="shared" si="31"/>
        <v>97.99</v>
      </c>
      <c r="N83" s="3"/>
      <c r="O83" s="3"/>
      <c r="P83" s="3"/>
      <c r="Q83" s="23"/>
      <c r="R83" s="3"/>
      <c r="S83" s="3"/>
      <c r="T83" s="3"/>
      <c r="U83" s="24"/>
      <c r="V83" s="3"/>
      <c r="W83" s="3"/>
      <c r="X83" s="3"/>
      <c r="Y83" s="3"/>
      <c r="Z83" s="3"/>
    </row>
    <row r="84" spans="1:26" ht="65.25" hidden="1" customHeight="1" outlineLevel="1">
      <c r="A84" s="39" t="s">
        <v>279</v>
      </c>
      <c r="B84" s="79"/>
      <c r="C84" s="66" t="s">
        <v>187</v>
      </c>
      <c r="D84" s="15" t="s">
        <v>217</v>
      </c>
      <c r="E84" s="7">
        <v>1</v>
      </c>
      <c r="F84" s="7">
        <v>1</v>
      </c>
      <c r="G84" s="80"/>
      <c r="H84" s="320"/>
      <c r="I84" s="192">
        <v>97.99</v>
      </c>
      <c r="J84" s="72">
        <v>97.99</v>
      </c>
      <c r="K84" s="77"/>
      <c r="L84" s="203"/>
      <c r="M84" s="72">
        <f t="shared" si="31"/>
        <v>97.99</v>
      </c>
      <c r="N84" s="3"/>
      <c r="O84" s="3"/>
      <c r="P84" s="3"/>
      <c r="Q84" s="23"/>
      <c r="R84" s="3"/>
      <c r="S84" s="3"/>
      <c r="T84" s="3"/>
      <c r="U84" s="24"/>
      <c r="V84" s="3"/>
      <c r="W84" s="3"/>
      <c r="X84" s="3"/>
      <c r="Y84" s="3"/>
      <c r="Z84" s="3"/>
    </row>
    <row r="85" spans="1:26" ht="45" hidden="1" customHeight="1" outlineLevel="1">
      <c r="A85" s="39" t="s">
        <v>280</v>
      </c>
      <c r="B85" s="79"/>
      <c r="C85" s="66" t="s">
        <v>188</v>
      </c>
      <c r="D85" s="15" t="s">
        <v>217</v>
      </c>
      <c r="E85" s="7">
        <v>1</v>
      </c>
      <c r="F85" s="7">
        <v>1</v>
      </c>
      <c r="G85" s="80"/>
      <c r="H85" s="320"/>
      <c r="I85" s="192">
        <v>97.99</v>
      </c>
      <c r="J85" s="72">
        <v>97.99</v>
      </c>
      <c r="K85" s="77"/>
      <c r="L85" s="203"/>
      <c r="M85" s="72">
        <f t="shared" si="31"/>
        <v>97.99</v>
      </c>
      <c r="N85" s="3"/>
      <c r="O85" s="3"/>
      <c r="P85" s="3"/>
      <c r="Q85" s="23"/>
      <c r="R85" s="3"/>
      <c r="S85" s="3"/>
      <c r="T85" s="3"/>
      <c r="U85" s="24"/>
      <c r="V85" s="3"/>
      <c r="W85" s="3"/>
      <c r="X85" s="3"/>
      <c r="Y85" s="3"/>
      <c r="Z85" s="3"/>
    </row>
    <row r="86" spans="1:26" ht="51" hidden="1" customHeight="1" outlineLevel="1">
      <c r="A86" s="39" t="s">
        <v>281</v>
      </c>
      <c r="B86" s="79"/>
      <c r="C86" s="66" t="s">
        <v>189</v>
      </c>
      <c r="D86" s="15" t="s">
        <v>217</v>
      </c>
      <c r="E86" s="7">
        <v>1</v>
      </c>
      <c r="F86" s="7">
        <v>1</v>
      </c>
      <c r="G86" s="80"/>
      <c r="H86" s="320"/>
      <c r="I86" s="192">
        <v>97.99</v>
      </c>
      <c r="J86" s="72">
        <v>97.99</v>
      </c>
      <c r="K86" s="77"/>
      <c r="L86" s="203"/>
      <c r="M86" s="72">
        <f t="shared" si="31"/>
        <v>97.99</v>
      </c>
      <c r="N86" s="3"/>
      <c r="O86" s="3"/>
      <c r="P86" s="3"/>
      <c r="Q86" s="23"/>
      <c r="R86" s="3"/>
      <c r="S86" s="3"/>
      <c r="T86" s="3"/>
      <c r="U86" s="24"/>
      <c r="V86" s="3"/>
      <c r="W86" s="3"/>
      <c r="X86" s="3"/>
      <c r="Y86" s="3"/>
      <c r="Z86" s="3"/>
    </row>
    <row r="87" spans="1:26" ht="51" hidden="1" customHeight="1" outlineLevel="1">
      <c r="A87" s="39" t="s">
        <v>282</v>
      </c>
      <c r="B87" s="79"/>
      <c r="C87" s="66" t="s">
        <v>190</v>
      </c>
      <c r="D87" s="15" t="s">
        <v>217</v>
      </c>
      <c r="E87" s="7">
        <v>1</v>
      </c>
      <c r="F87" s="7">
        <v>1</v>
      </c>
      <c r="G87" s="80"/>
      <c r="H87" s="320"/>
      <c r="I87" s="192">
        <v>97.99</v>
      </c>
      <c r="J87" s="72">
        <v>97.99</v>
      </c>
      <c r="K87" s="77"/>
      <c r="L87" s="203"/>
      <c r="M87" s="72">
        <f t="shared" si="31"/>
        <v>97.99</v>
      </c>
      <c r="N87" s="3"/>
      <c r="O87" s="3"/>
      <c r="P87" s="3"/>
      <c r="Q87" s="23"/>
      <c r="R87" s="3"/>
      <c r="S87" s="3"/>
      <c r="T87" s="3"/>
      <c r="U87" s="24"/>
      <c r="V87" s="3"/>
      <c r="W87" s="3"/>
      <c r="X87" s="3"/>
      <c r="Y87" s="3"/>
      <c r="Z87" s="3"/>
    </row>
    <row r="88" spans="1:26" ht="51" hidden="1" customHeight="1" outlineLevel="1">
      <c r="A88" s="39" t="s">
        <v>283</v>
      </c>
      <c r="B88" s="79"/>
      <c r="C88" s="66" t="s">
        <v>191</v>
      </c>
      <c r="D88" s="15" t="s">
        <v>217</v>
      </c>
      <c r="E88" s="7">
        <v>1</v>
      </c>
      <c r="F88" s="7">
        <v>1</v>
      </c>
      <c r="G88" s="80"/>
      <c r="H88" s="320"/>
      <c r="I88" s="192">
        <v>97.99</v>
      </c>
      <c r="J88" s="72">
        <v>97.99</v>
      </c>
      <c r="K88" s="77"/>
      <c r="L88" s="203"/>
      <c r="M88" s="72">
        <f t="shared" si="31"/>
        <v>97.99</v>
      </c>
      <c r="N88" s="3"/>
      <c r="O88" s="3"/>
      <c r="P88" s="3"/>
      <c r="Q88" s="23"/>
      <c r="R88" s="3"/>
      <c r="S88" s="3"/>
      <c r="T88" s="3"/>
      <c r="U88" s="24"/>
      <c r="V88" s="3"/>
      <c r="W88" s="3"/>
      <c r="X88" s="3"/>
      <c r="Y88" s="3"/>
      <c r="Z88" s="3"/>
    </row>
    <row r="89" spans="1:26" ht="67.5" hidden="1" customHeight="1" outlineLevel="1">
      <c r="A89" s="39" t="s">
        <v>284</v>
      </c>
      <c r="B89" s="79"/>
      <c r="C89" s="66" t="s">
        <v>192</v>
      </c>
      <c r="D89" s="15" t="s">
        <v>217</v>
      </c>
      <c r="E89" s="7">
        <v>1</v>
      </c>
      <c r="F89" s="7">
        <v>1</v>
      </c>
      <c r="G89" s="80"/>
      <c r="H89" s="320"/>
      <c r="I89" s="192">
        <v>97.99</v>
      </c>
      <c r="J89" s="72">
        <v>97.99</v>
      </c>
      <c r="K89" s="77"/>
      <c r="L89" s="203"/>
      <c r="M89" s="72">
        <f t="shared" si="31"/>
        <v>97.99</v>
      </c>
      <c r="N89" s="3"/>
      <c r="O89" s="3"/>
      <c r="P89" s="3"/>
      <c r="Q89" s="23"/>
      <c r="R89" s="3"/>
      <c r="S89" s="3"/>
      <c r="T89" s="3"/>
      <c r="U89" s="24"/>
      <c r="V89" s="3"/>
      <c r="W89" s="3"/>
      <c r="X89" s="3"/>
      <c r="Y89" s="3"/>
      <c r="Z89" s="3"/>
    </row>
    <row r="90" spans="1:26" ht="51" hidden="1" customHeight="1" outlineLevel="1">
      <c r="A90" s="39" t="s">
        <v>285</v>
      </c>
      <c r="B90" s="79"/>
      <c r="C90" s="66" t="s">
        <v>193</v>
      </c>
      <c r="D90" s="15" t="s">
        <v>217</v>
      </c>
      <c r="E90" s="7">
        <v>1</v>
      </c>
      <c r="F90" s="7">
        <v>1</v>
      </c>
      <c r="G90" s="80"/>
      <c r="H90" s="320"/>
      <c r="I90" s="192">
        <v>97.99</v>
      </c>
      <c r="J90" s="72">
        <v>97.99</v>
      </c>
      <c r="K90" s="77"/>
      <c r="L90" s="203"/>
      <c r="M90" s="72">
        <f t="shared" si="31"/>
        <v>97.99</v>
      </c>
      <c r="N90" s="3"/>
      <c r="O90" s="3"/>
      <c r="P90" s="3"/>
      <c r="Q90" s="23"/>
      <c r="R90" s="3"/>
      <c r="S90" s="3"/>
      <c r="T90" s="3"/>
      <c r="U90" s="24"/>
      <c r="V90" s="3"/>
      <c r="W90" s="3"/>
      <c r="X90" s="3"/>
      <c r="Y90" s="3"/>
      <c r="Z90" s="3"/>
    </row>
    <row r="91" spans="1:26" ht="51" hidden="1" customHeight="1" outlineLevel="1">
      <c r="A91" s="39" t="s">
        <v>286</v>
      </c>
      <c r="B91" s="79"/>
      <c r="C91" s="66" t="s">
        <v>194</v>
      </c>
      <c r="D91" s="15" t="s">
        <v>217</v>
      </c>
      <c r="E91" s="7">
        <v>1</v>
      </c>
      <c r="F91" s="7">
        <v>1</v>
      </c>
      <c r="G91" s="80"/>
      <c r="H91" s="320"/>
      <c r="I91" s="192">
        <v>97.99</v>
      </c>
      <c r="J91" s="72">
        <v>97.99</v>
      </c>
      <c r="K91" s="77"/>
      <c r="L91" s="203"/>
      <c r="M91" s="72">
        <f t="shared" si="31"/>
        <v>97.99</v>
      </c>
      <c r="N91" s="3"/>
      <c r="O91" s="3"/>
      <c r="P91" s="3"/>
      <c r="Q91" s="23"/>
      <c r="R91" s="3"/>
      <c r="S91" s="3"/>
      <c r="T91" s="3"/>
      <c r="U91" s="24"/>
      <c r="V91" s="3"/>
      <c r="W91" s="3"/>
      <c r="X91" s="3"/>
      <c r="Y91" s="3"/>
      <c r="Z91" s="3"/>
    </row>
    <row r="92" spans="1:26" ht="51" hidden="1" customHeight="1" outlineLevel="1">
      <c r="A92" s="39" t="s">
        <v>287</v>
      </c>
      <c r="B92" s="79"/>
      <c r="C92" s="66" t="s">
        <v>195</v>
      </c>
      <c r="D92" s="15" t="s">
        <v>217</v>
      </c>
      <c r="E92" s="7">
        <v>1</v>
      </c>
      <c r="F92" s="7">
        <v>1</v>
      </c>
      <c r="G92" s="80"/>
      <c r="H92" s="320"/>
      <c r="I92" s="192">
        <v>97.99</v>
      </c>
      <c r="J92" s="72">
        <v>97.99</v>
      </c>
      <c r="K92" s="77"/>
      <c r="L92" s="203"/>
      <c r="M92" s="72">
        <f t="shared" si="31"/>
        <v>97.99</v>
      </c>
      <c r="N92" s="3"/>
      <c r="O92" s="3"/>
      <c r="P92" s="3"/>
      <c r="Q92" s="23"/>
      <c r="R92" s="3"/>
      <c r="S92" s="3"/>
      <c r="T92" s="3"/>
      <c r="U92" s="24"/>
      <c r="V92" s="3"/>
      <c r="W92" s="3"/>
      <c r="X92" s="3"/>
      <c r="Y92" s="3"/>
      <c r="Z92" s="3"/>
    </row>
    <row r="93" spans="1:26" ht="51" hidden="1" customHeight="1" outlineLevel="1">
      <c r="A93" s="39" t="s">
        <v>288</v>
      </c>
      <c r="B93" s="79"/>
      <c r="C93" s="66" t="s">
        <v>196</v>
      </c>
      <c r="D93" s="15" t="s">
        <v>217</v>
      </c>
      <c r="E93" s="7">
        <v>1</v>
      </c>
      <c r="F93" s="7">
        <v>1</v>
      </c>
      <c r="G93" s="80"/>
      <c r="H93" s="320"/>
      <c r="I93" s="192">
        <v>97.99</v>
      </c>
      <c r="J93" s="72">
        <v>97.99</v>
      </c>
      <c r="K93" s="77"/>
      <c r="L93" s="203"/>
      <c r="M93" s="72">
        <f t="shared" si="31"/>
        <v>97.99</v>
      </c>
      <c r="N93" s="3"/>
      <c r="O93" s="3"/>
      <c r="P93" s="3"/>
      <c r="Q93" s="23"/>
      <c r="R93" s="3"/>
      <c r="S93" s="3"/>
      <c r="T93" s="3"/>
      <c r="U93" s="24"/>
      <c r="V93" s="3"/>
      <c r="W93" s="3"/>
      <c r="X93" s="3"/>
      <c r="Y93" s="3"/>
      <c r="Z93" s="3"/>
    </row>
    <row r="94" spans="1:26" ht="43.5" hidden="1" customHeight="1" outlineLevel="1">
      <c r="A94" s="39" t="s">
        <v>289</v>
      </c>
      <c r="B94" s="79"/>
      <c r="C94" s="66" t="s">
        <v>197</v>
      </c>
      <c r="D94" s="15" t="s">
        <v>217</v>
      </c>
      <c r="E94" s="7">
        <v>1</v>
      </c>
      <c r="F94" s="7">
        <v>1</v>
      </c>
      <c r="G94" s="80"/>
      <c r="H94" s="320"/>
      <c r="I94" s="192">
        <v>97.99</v>
      </c>
      <c r="J94" s="72">
        <v>97.99</v>
      </c>
      <c r="K94" s="77"/>
      <c r="L94" s="203"/>
      <c r="M94" s="72">
        <f t="shared" si="31"/>
        <v>97.99</v>
      </c>
      <c r="N94" s="3"/>
      <c r="O94" s="3"/>
      <c r="P94" s="3"/>
      <c r="Q94" s="23"/>
      <c r="R94" s="3"/>
      <c r="S94" s="3"/>
      <c r="T94" s="3"/>
      <c r="U94" s="24"/>
      <c r="V94" s="3"/>
      <c r="W94" s="3"/>
      <c r="X94" s="3"/>
      <c r="Y94" s="3"/>
      <c r="Z94" s="3"/>
    </row>
    <row r="95" spans="1:26" ht="67.5" hidden="1" customHeight="1" outlineLevel="1">
      <c r="A95" s="39" t="s">
        <v>290</v>
      </c>
      <c r="B95" s="79"/>
      <c r="C95" s="66" t="s">
        <v>424</v>
      </c>
      <c r="D95" s="15" t="s">
        <v>217</v>
      </c>
      <c r="E95" s="7">
        <v>1</v>
      </c>
      <c r="F95" s="7">
        <v>1</v>
      </c>
      <c r="G95" s="80"/>
      <c r="H95" s="320"/>
      <c r="I95" s="192">
        <v>97.99</v>
      </c>
      <c r="J95" s="72">
        <v>97.99</v>
      </c>
      <c r="K95" s="77"/>
      <c r="L95" s="203"/>
      <c r="M95" s="72">
        <f t="shared" si="31"/>
        <v>97.99</v>
      </c>
      <c r="N95" s="3"/>
      <c r="O95" s="3"/>
      <c r="P95" s="3"/>
      <c r="Q95" s="23"/>
      <c r="R95" s="3"/>
      <c r="S95" s="3"/>
      <c r="T95" s="3"/>
      <c r="U95" s="24"/>
      <c r="V95" s="3"/>
      <c r="W95" s="3"/>
      <c r="X95" s="3"/>
      <c r="Y95" s="3"/>
      <c r="Z95" s="3"/>
    </row>
    <row r="96" spans="1:26" ht="83.25" hidden="1" customHeight="1" outlineLevel="1">
      <c r="A96" s="39" t="s">
        <v>292</v>
      </c>
      <c r="B96" s="79"/>
      <c r="C96" s="66" t="s">
        <v>425</v>
      </c>
      <c r="D96" s="15" t="s">
        <v>217</v>
      </c>
      <c r="E96" s="7">
        <v>1</v>
      </c>
      <c r="F96" s="7">
        <v>1</v>
      </c>
      <c r="G96" s="80"/>
      <c r="H96" s="320"/>
      <c r="I96" s="192">
        <v>179</v>
      </c>
      <c r="J96" s="72">
        <v>179</v>
      </c>
      <c r="K96" s="72"/>
      <c r="L96" s="82"/>
      <c r="M96" s="72">
        <f t="shared" si="31"/>
        <v>179</v>
      </c>
      <c r="N96" s="3"/>
      <c r="O96" s="3"/>
      <c r="P96" s="3"/>
      <c r="Q96" s="23"/>
      <c r="R96" s="3"/>
      <c r="S96" s="3"/>
      <c r="T96" s="3"/>
      <c r="U96" s="24"/>
      <c r="V96" s="3"/>
      <c r="W96" s="3"/>
      <c r="X96" s="3"/>
      <c r="Y96" s="3"/>
      <c r="Z96" s="3"/>
    </row>
    <row r="97" spans="1:26" collapsed="1">
      <c r="A97" s="40" t="s">
        <v>251</v>
      </c>
      <c r="B97" s="79"/>
      <c r="C97" s="67" t="s">
        <v>426</v>
      </c>
      <c r="D97" s="19" t="s">
        <v>217</v>
      </c>
      <c r="E97" s="20">
        <f>SUM(E98:E116)</f>
        <v>19</v>
      </c>
      <c r="F97" s="20">
        <f>SUM(F98:F116)</f>
        <v>19</v>
      </c>
      <c r="G97" s="80"/>
      <c r="H97" s="320"/>
      <c r="I97" s="202">
        <f>SUM(I98:I116)</f>
        <v>2269.9200000000005</v>
      </c>
      <c r="J97" s="202">
        <f>SUM(J98:J116)</f>
        <v>2269.9200000000005</v>
      </c>
      <c r="K97" s="202"/>
      <c r="L97" s="202"/>
      <c r="M97" s="202">
        <f t="shared" ref="M97" si="32">SUM(M98:M116)</f>
        <v>2269.9200000000005</v>
      </c>
      <c r="N97" s="3"/>
      <c r="O97" s="3"/>
      <c r="P97" s="3"/>
      <c r="Q97" s="23"/>
      <c r="R97" s="3"/>
      <c r="S97" s="3"/>
      <c r="T97" s="3"/>
      <c r="U97" s="24"/>
      <c r="V97" s="3"/>
      <c r="W97" s="3"/>
      <c r="X97" s="3"/>
      <c r="Y97" s="3"/>
      <c r="Z97" s="3"/>
    </row>
    <row r="98" spans="1:26" ht="55.5" hidden="1" customHeight="1" outlineLevel="1">
      <c r="A98" s="39" t="s">
        <v>294</v>
      </c>
      <c r="B98" s="79"/>
      <c r="C98" s="66" t="s">
        <v>421</v>
      </c>
      <c r="D98" s="15" t="s">
        <v>217</v>
      </c>
      <c r="E98" s="7">
        <v>1</v>
      </c>
      <c r="F98" s="7">
        <v>1</v>
      </c>
      <c r="G98" s="80"/>
      <c r="H98" s="320"/>
      <c r="I98" s="192">
        <v>95.76</v>
      </c>
      <c r="J98" s="72">
        <v>95.76</v>
      </c>
      <c r="K98" s="77"/>
      <c r="L98" s="203"/>
      <c r="M98" s="72">
        <f>J98</f>
        <v>95.76</v>
      </c>
      <c r="N98" s="3"/>
      <c r="O98" s="3"/>
      <c r="P98" s="3"/>
      <c r="Q98" s="23"/>
      <c r="R98" s="3"/>
      <c r="S98" s="3"/>
      <c r="T98" s="3"/>
      <c r="U98" s="24"/>
      <c r="V98" s="3"/>
      <c r="W98" s="3"/>
      <c r="X98" s="3"/>
      <c r="Y98" s="3"/>
      <c r="Z98" s="3"/>
    </row>
    <row r="99" spans="1:26" ht="70.5" hidden="1" customHeight="1" outlineLevel="1">
      <c r="A99" s="39" t="s">
        <v>295</v>
      </c>
      <c r="B99" s="79"/>
      <c r="C99" s="66" t="s">
        <v>424</v>
      </c>
      <c r="D99" s="15" t="s">
        <v>217</v>
      </c>
      <c r="E99" s="7">
        <v>1</v>
      </c>
      <c r="F99" s="7">
        <v>1</v>
      </c>
      <c r="G99" s="80"/>
      <c r="H99" s="320"/>
      <c r="I99" s="192">
        <v>95.76</v>
      </c>
      <c r="J99" s="72">
        <v>95.76</v>
      </c>
      <c r="K99" s="77"/>
      <c r="L99" s="203"/>
      <c r="M99" s="72">
        <f>J99</f>
        <v>95.76</v>
      </c>
      <c r="N99" s="3"/>
      <c r="O99" s="3"/>
      <c r="P99" s="3"/>
      <c r="Q99" s="23"/>
      <c r="R99" s="3"/>
      <c r="S99" s="3"/>
      <c r="T99" s="3"/>
      <c r="U99" s="24"/>
      <c r="V99" s="3"/>
      <c r="W99" s="3"/>
      <c r="X99" s="3"/>
      <c r="Y99" s="3"/>
      <c r="Z99" s="3"/>
    </row>
    <row r="100" spans="1:26" ht="83.25" hidden="1" customHeight="1" outlineLevel="1">
      <c r="A100" s="39" t="s">
        <v>296</v>
      </c>
      <c r="B100" s="79"/>
      <c r="C100" s="66" t="s">
        <v>425</v>
      </c>
      <c r="D100" s="15" t="s">
        <v>217</v>
      </c>
      <c r="E100" s="7">
        <v>1</v>
      </c>
      <c r="F100" s="7">
        <v>1</v>
      </c>
      <c r="G100" s="80"/>
      <c r="H100" s="320"/>
      <c r="I100" s="192">
        <v>191.52</v>
      </c>
      <c r="J100" s="72">
        <v>191.52</v>
      </c>
      <c r="K100" s="77"/>
      <c r="L100" s="203"/>
      <c r="M100" s="72">
        <f t="shared" ref="M100:M116" si="33">J100</f>
        <v>191.52</v>
      </c>
      <c r="N100" s="3"/>
      <c r="O100" s="3"/>
      <c r="P100" s="3"/>
      <c r="Q100" s="23"/>
      <c r="R100" s="3"/>
      <c r="S100" s="3"/>
      <c r="T100" s="3"/>
      <c r="U100" s="24"/>
      <c r="V100" s="3"/>
      <c r="W100" s="3"/>
      <c r="X100" s="3"/>
      <c r="Y100" s="3"/>
      <c r="Z100" s="3"/>
    </row>
    <row r="101" spans="1:26" ht="54.75" hidden="1" customHeight="1" outlineLevel="1">
      <c r="A101" s="39" t="s">
        <v>297</v>
      </c>
      <c r="B101" s="79"/>
      <c r="C101" s="66" t="s">
        <v>184</v>
      </c>
      <c r="D101" s="15" t="s">
        <v>217</v>
      </c>
      <c r="E101" s="7">
        <v>1</v>
      </c>
      <c r="F101" s="7">
        <v>1</v>
      </c>
      <c r="G101" s="80"/>
      <c r="H101" s="320"/>
      <c r="I101" s="192">
        <v>46.62</v>
      </c>
      <c r="J101" s="192">
        <v>46.62</v>
      </c>
      <c r="K101" s="77"/>
      <c r="L101" s="203"/>
      <c r="M101" s="72">
        <f t="shared" si="33"/>
        <v>46.62</v>
      </c>
      <c r="N101" s="3"/>
      <c r="O101" s="3"/>
      <c r="P101" s="3"/>
      <c r="Q101" s="23"/>
      <c r="R101" s="3"/>
      <c r="S101" s="3"/>
      <c r="T101" s="3"/>
      <c r="U101" s="24"/>
      <c r="V101" s="3"/>
      <c r="W101" s="3"/>
      <c r="X101" s="3"/>
      <c r="Y101" s="3"/>
      <c r="Z101" s="3"/>
    </row>
    <row r="102" spans="1:26" ht="54.75" hidden="1" customHeight="1" outlineLevel="1">
      <c r="A102" s="39" t="s">
        <v>298</v>
      </c>
      <c r="B102" s="79"/>
      <c r="C102" s="66" t="s">
        <v>185</v>
      </c>
      <c r="D102" s="15" t="s">
        <v>217</v>
      </c>
      <c r="E102" s="7">
        <v>1</v>
      </c>
      <c r="F102" s="7">
        <v>1</v>
      </c>
      <c r="G102" s="80"/>
      <c r="H102" s="320"/>
      <c r="I102" s="192">
        <v>47.88</v>
      </c>
      <c r="J102" s="192">
        <v>47.88</v>
      </c>
      <c r="K102" s="77"/>
      <c r="L102" s="203"/>
      <c r="M102" s="72">
        <f t="shared" si="33"/>
        <v>47.88</v>
      </c>
      <c r="N102" s="3"/>
      <c r="O102" s="3"/>
      <c r="P102" s="3"/>
      <c r="Q102" s="23"/>
      <c r="R102" s="3"/>
      <c r="S102" s="3"/>
      <c r="T102" s="3"/>
      <c r="U102" s="24"/>
      <c r="V102" s="3"/>
      <c r="W102" s="3"/>
      <c r="X102" s="3"/>
      <c r="Y102" s="3"/>
      <c r="Z102" s="3"/>
    </row>
    <row r="103" spans="1:26" ht="51" hidden="1" customHeight="1" outlineLevel="1">
      <c r="A103" s="39" t="s">
        <v>299</v>
      </c>
      <c r="B103" s="79"/>
      <c r="C103" s="66" t="s">
        <v>186</v>
      </c>
      <c r="D103" s="15" t="s">
        <v>217</v>
      </c>
      <c r="E103" s="7">
        <v>1</v>
      </c>
      <c r="F103" s="7">
        <v>1</v>
      </c>
      <c r="G103" s="80"/>
      <c r="H103" s="320"/>
      <c r="I103" s="192">
        <v>47.88</v>
      </c>
      <c r="J103" s="192">
        <v>47.88</v>
      </c>
      <c r="K103" s="77"/>
      <c r="L103" s="203"/>
      <c r="M103" s="72">
        <f t="shared" si="33"/>
        <v>47.88</v>
      </c>
      <c r="N103" s="3"/>
      <c r="O103" s="3"/>
      <c r="P103" s="3"/>
      <c r="Q103" s="23"/>
      <c r="R103" s="3"/>
      <c r="S103" s="3"/>
      <c r="T103" s="3"/>
      <c r="U103" s="24"/>
      <c r="V103" s="3"/>
      <c r="W103" s="3"/>
      <c r="X103" s="3"/>
      <c r="Y103" s="3"/>
      <c r="Z103" s="3"/>
    </row>
    <row r="104" spans="1:26" ht="68.25" hidden="1" customHeight="1" outlineLevel="1">
      <c r="A104" s="39" t="s">
        <v>300</v>
      </c>
      <c r="B104" s="79"/>
      <c r="C104" s="66" t="s">
        <v>187</v>
      </c>
      <c r="D104" s="15" t="s">
        <v>217</v>
      </c>
      <c r="E104" s="7">
        <v>1</v>
      </c>
      <c r="F104" s="7">
        <v>1</v>
      </c>
      <c r="G104" s="80"/>
      <c r="H104" s="320"/>
      <c r="I104" s="192">
        <v>191.52</v>
      </c>
      <c r="J104" s="192">
        <v>191.52</v>
      </c>
      <c r="K104" s="77"/>
      <c r="L104" s="203"/>
      <c r="M104" s="72">
        <f t="shared" si="33"/>
        <v>191.52</v>
      </c>
      <c r="N104" s="3"/>
      <c r="O104" s="3"/>
      <c r="P104" s="3"/>
      <c r="Q104" s="23"/>
      <c r="R104" s="3"/>
      <c r="S104" s="3"/>
      <c r="T104" s="3"/>
      <c r="U104" s="24"/>
      <c r="V104" s="3"/>
      <c r="W104" s="3"/>
      <c r="X104" s="3"/>
      <c r="Y104" s="3"/>
      <c r="Z104" s="3"/>
    </row>
    <row r="105" spans="1:26" ht="43.5" hidden="1" customHeight="1" outlineLevel="1">
      <c r="A105" s="39" t="s">
        <v>301</v>
      </c>
      <c r="B105" s="79"/>
      <c r="C105" s="66" t="s">
        <v>188</v>
      </c>
      <c r="D105" s="15" t="s">
        <v>217</v>
      </c>
      <c r="E105" s="7">
        <v>1</v>
      </c>
      <c r="F105" s="7">
        <v>1</v>
      </c>
      <c r="G105" s="80"/>
      <c r="H105" s="320"/>
      <c r="I105" s="192">
        <v>47.88</v>
      </c>
      <c r="J105" s="192">
        <v>47.88</v>
      </c>
      <c r="K105" s="77"/>
      <c r="L105" s="203"/>
      <c r="M105" s="72">
        <f t="shared" si="33"/>
        <v>47.88</v>
      </c>
      <c r="N105" s="3"/>
      <c r="O105" s="3"/>
      <c r="P105" s="3"/>
      <c r="Q105" s="23"/>
      <c r="R105" s="3"/>
      <c r="S105" s="3"/>
      <c r="T105" s="3"/>
      <c r="U105" s="24"/>
      <c r="V105" s="3"/>
      <c r="W105" s="3"/>
      <c r="X105" s="3"/>
      <c r="Y105" s="3"/>
      <c r="Z105" s="3"/>
    </row>
    <row r="106" spans="1:26" ht="51" hidden="1" customHeight="1" outlineLevel="1">
      <c r="A106" s="39" t="s">
        <v>302</v>
      </c>
      <c r="B106" s="79"/>
      <c r="C106" s="66" t="s">
        <v>189</v>
      </c>
      <c r="D106" s="15" t="s">
        <v>217</v>
      </c>
      <c r="E106" s="7">
        <v>1</v>
      </c>
      <c r="F106" s="7">
        <v>1</v>
      </c>
      <c r="G106" s="80"/>
      <c r="H106" s="320"/>
      <c r="I106" s="192">
        <v>47.88</v>
      </c>
      <c r="J106" s="192">
        <v>47.88</v>
      </c>
      <c r="K106" s="77"/>
      <c r="L106" s="203"/>
      <c r="M106" s="72">
        <f t="shared" si="33"/>
        <v>47.88</v>
      </c>
      <c r="N106" s="3"/>
      <c r="O106" s="3"/>
      <c r="P106" s="3"/>
      <c r="Q106" s="23"/>
      <c r="R106" s="3"/>
      <c r="S106" s="3"/>
      <c r="T106" s="3"/>
      <c r="U106" s="24"/>
      <c r="V106" s="3"/>
      <c r="W106" s="3"/>
      <c r="X106" s="3"/>
      <c r="Y106" s="3"/>
      <c r="Z106" s="3"/>
    </row>
    <row r="107" spans="1:26" ht="51" hidden="1" customHeight="1" outlineLevel="1">
      <c r="A107" s="39" t="s">
        <v>303</v>
      </c>
      <c r="B107" s="79"/>
      <c r="C107" s="66" t="s">
        <v>190</v>
      </c>
      <c r="D107" s="15" t="s">
        <v>217</v>
      </c>
      <c r="E107" s="7">
        <v>1</v>
      </c>
      <c r="F107" s="7">
        <v>1</v>
      </c>
      <c r="G107" s="80"/>
      <c r="H107" s="320"/>
      <c r="I107" s="192">
        <v>47.88</v>
      </c>
      <c r="J107" s="192">
        <v>47.88</v>
      </c>
      <c r="K107" s="77"/>
      <c r="L107" s="203"/>
      <c r="M107" s="72">
        <f t="shared" si="33"/>
        <v>47.88</v>
      </c>
      <c r="N107" s="3"/>
      <c r="O107" s="3"/>
      <c r="P107" s="3"/>
      <c r="Q107" s="23"/>
      <c r="R107" s="3"/>
      <c r="S107" s="3"/>
      <c r="T107" s="3"/>
      <c r="U107" s="24"/>
      <c r="V107" s="3"/>
      <c r="W107" s="3"/>
      <c r="X107" s="3"/>
      <c r="Y107" s="3"/>
      <c r="Z107" s="3"/>
    </row>
    <row r="108" spans="1:26" ht="51" hidden="1" customHeight="1" outlineLevel="1">
      <c r="A108" s="39" t="s">
        <v>304</v>
      </c>
      <c r="B108" s="79"/>
      <c r="C108" s="66" t="s">
        <v>191</v>
      </c>
      <c r="D108" s="15" t="s">
        <v>217</v>
      </c>
      <c r="E108" s="7">
        <v>1</v>
      </c>
      <c r="F108" s="7">
        <v>1</v>
      </c>
      <c r="G108" s="80"/>
      <c r="H108" s="320"/>
      <c r="I108" s="192">
        <v>95.76</v>
      </c>
      <c r="J108" s="192">
        <v>95.76</v>
      </c>
      <c r="K108" s="77"/>
      <c r="L108" s="203"/>
      <c r="M108" s="72">
        <f t="shared" si="33"/>
        <v>95.76</v>
      </c>
      <c r="N108" s="3"/>
      <c r="O108" s="3"/>
      <c r="P108" s="3"/>
      <c r="Q108" s="23"/>
      <c r="R108" s="3"/>
      <c r="S108" s="3"/>
      <c r="T108" s="3"/>
      <c r="U108" s="24"/>
      <c r="V108" s="3"/>
      <c r="W108" s="3"/>
      <c r="X108" s="3"/>
      <c r="Y108" s="3"/>
      <c r="Z108" s="3"/>
    </row>
    <row r="109" spans="1:26" ht="67.5" hidden="1" customHeight="1" outlineLevel="1">
      <c r="A109" s="39" t="s">
        <v>305</v>
      </c>
      <c r="B109" s="79"/>
      <c r="C109" s="66" t="s">
        <v>192</v>
      </c>
      <c r="D109" s="15" t="s">
        <v>217</v>
      </c>
      <c r="E109" s="7">
        <v>1</v>
      </c>
      <c r="F109" s="7">
        <v>1</v>
      </c>
      <c r="G109" s="80"/>
      <c r="H109" s="320"/>
      <c r="I109" s="192">
        <v>47.88</v>
      </c>
      <c r="J109" s="192">
        <v>47.88</v>
      </c>
      <c r="K109" s="77"/>
      <c r="L109" s="203"/>
      <c r="M109" s="72">
        <f t="shared" si="33"/>
        <v>47.88</v>
      </c>
      <c r="N109" s="3"/>
      <c r="O109" s="3"/>
      <c r="P109" s="3"/>
      <c r="Q109" s="23"/>
      <c r="R109" s="3"/>
      <c r="S109" s="3"/>
      <c r="T109" s="3"/>
      <c r="U109" s="24"/>
      <c r="V109" s="3"/>
      <c r="W109" s="3"/>
      <c r="X109" s="3"/>
      <c r="Y109" s="3"/>
      <c r="Z109" s="3"/>
    </row>
    <row r="110" spans="1:26" ht="54" hidden="1" customHeight="1" outlineLevel="1">
      <c r="A110" s="39" t="s">
        <v>306</v>
      </c>
      <c r="B110" s="79"/>
      <c r="C110" s="66" t="s">
        <v>193</v>
      </c>
      <c r="D110" s="15" t="s">
        <v>217</v>
      </c>
      <c r="E110" s="7">
        <v>1</v>
      </c>
      <c r="F110" s="7">
        <v>1</v>
      </c>
      <c r="G110" s="80"/>
      <c r="H110" s="320"/>
      <c r="I110" s="192">
        <v>47.88</v>
      </c>
      <c r="J110" s="192">
        <v>47.88</v>
      </c>
      <c r="K110" s="77"/>
      <c r="L110" s="203"/>
      <c r="M110" s="72">
        <f t="shared" si="33"/>
        <v>47.88</v>
      </c>
      <c r="N110" s="3"/>
      <c r="O110" s="3"/>
      <c r="P110" s="3"/>
      <c r="Q110" s="23"/>
      <c r="R110" s="3"/>
      <c r="S110" s="3"/>
      <c r="T110" s="3"/>
      <c r="U110" s="24"/>
      <c r="V110" s="3"/>
      <c r="W110" s="3"/>
      <c r="X110" s="3"/>
      <c r="Y110" s="3"/>
      <c r="Z110" s="3"/>
    </row>
    <row r="111" spans="1:26" ht="51" hidden="1" customHeight="1" outlineLevel="1">
      <c r="A111" s="39" t="s">
        <v>307</v>
      </c>
      <c r="B111" s="79"/>
      <c r="C111" s="66" t="s">
        <v>194</v>
      </c>
      <c r="D111" s="15" t="s">
        <v>217</v>
      </c>
      <c r="E111" s="7">
        <v>1</v>
      </c>
      <c r="F111" s="7">
        <v>1</v>
      </c>
      <c r="G111" s="80"/>
      <c r="H111" s="320"/>
      <c r="I111" s="192">
        <v>47.88</v>
      </c>
      <c r="J111" s="192">
        <v>47.88</v>
      </c>
      <c r="K111" s="77"/>
      <c r="L111" s="203"/>
      <c r="M111" s="72">
        <f t="shared" si="33"/>
        <v>47.88</v>
      </c>
      <c r="N111" s="3"/>
      <c r="O111" s="3"/>
      <c r="P111" s="3"/>
      <c r="Q111" s="23"/>
      <c r="R111" s="3"/>
      <c r="S111" s="3"/>
      <c r="T111" s="3"/>
      <c r="U111" s="24"/>
      <c r="V111" s="3"/>
      <c r="W111" s="3"/>
      <c r="X111" s="3"/>
      <c r="Y111" s="3"/>
      <c r="Z111" s="3"/>
    </row>
    <row r="112" spans="1:26" ht="51" hidden="1" customHeight="1" outlineLevel="1">
      <c r="A112" s="39" t="s">
        <v>308</v>
      </c>
      <c r="B112" s="79"/>
      <c r="C112" s="66" t="s">
        <v>195</v>
      </c>
      <c r="D112" s="15" t="s">
        <v>217</v>
      </c>
      <c r="E112" s="7">
        <v>1</v>
      </c>
      <c r="F112" s="7">
        <v>1</v>
      </c>
      <c r="G112" s="80"/>
      <c r="H112" s="320"/>
      <c r="I112" s="192">
        <v>47.88</v>
      </c>
      <c r="J112" s="192">
        <v>47.88</v>
      </c>
      <c r="K112" s="77"/>
      <c r="L112" s="203"/>
      <c r="M112" s="72">
        <f t="shared" si="33"/>
        <v>47.88</v>
      </c>
      <c r="N112" s="3"/>
      <c r="O112" s="3"/>
      <c r="P112" s="3"/>
      <c r="Q112" s="23"/>
      <c r="R112" s="3"/>
      <c r="S112" s="3"/>
      <c r="T112" s="3"/>
      <c r="U112" s="24"/>
      <c r="V112" s="3"/>
      <c r="W112" s="3"/>
      <c r="X112" s="3"/>
      <c r="Y112" s="3"/>
      <c r="Z112" s="3"/>
    </row>
    <row r="113" spans="1:26" ht="51" hidden="1" customHeight="1" outlineLevel="1">
      <c r="A113" s="39" t="s">
        <v>309</v>
      </c>
      <c r="B113" s="79"/>
      <c r="C113" s="66" t="s">
        <v>196</v>
      </c>
      <c r="D113" s="15" t="s">
        <v>217</v>
      </c>
      <c r="E113" s="7">
        <v>1</v>
      </c>
      <c r="F113" s="7">
        <v>1</v>
      </c>
      <c r="G113" s="80"/>
      <c r="H113" s="320"/>
      <c r="I113" s="192">
        <v>47.88</v>
      </c>
      <c r="J113" s="192">
        <v>47.88</v>
      </c>
      <c r="K113" s="77"/>
      <c r="L113" s="203"/>
      <c r="M113" s="72">
        <f t="shared" si="33"/>
        <v>47.88</v>
      </c>
      <c r="N113" s="3"/>
      <c r="O113" s="3"/>
      <c r="P113" s="3"/>
      <c r="Q113" s="23"/>
      <c r="R113" s="3"/>
      <c r="S113" s="3"/>
      <c r="T113" s="3"/>
      <c r="U113" s="24"/>
      <c r="V113" s="3"/>
      <c r="W113" s="3"/>
      <c r="X113" s="3"/>
      <c r="Y113" s="3"/>
      <c r="Z113" s="3"/>
    </row>
    <row r="114" spans="1:26" ht="44.25" hidden="1" customHeight="1" outlineLevel="1">
      <c r="A114" s="39" t="s">
        <v>310</v>
      </c>
      <c r="B114" s="79"/>
      <c r="C114" s="66" t="s">
        <v>197</v>
      </c>
      <c r="D114" s="15" t="s">
        <v>217</v>
      </c>
      <c r="E114" s="7">
        <v>1</v>
      </c>
      <c r="F114" s="7">
        <v>1</v>
      </c>
      <c r="G114" s="80"/>
      <c r="H114" s="320"/>
      <c r="I114" s="192">
        <v>95.76</v>
      </c>
      <c r="J114" s="192">
        <v>95.76</v>
      </c>
      <c r="K114" s="77"/>
      <c r="L114" s="203"/>
      <c r="M114" s="72">
        <f t="shared" si="33"/>
        <v>95.76</v>
      </c>
      <c r="N114" s="3"/>
      <c r="O114" s="3"/>
      <c r="P114" s="3"/>
      <c r="Q114" s="23"/>
      <c r="R114" s="3"/>
      <c r="S114" s="3"/>
      <c r="T114" s="3"/>
      <c r="U114" s="24"/>
      <c r="V114" s="3"/>
      <c r="W114" s="3"/>
      <c r="X114" s="3"/>
      <c r="Y114" s="3"/>
      <c r="Z114" s="3"/>
    </row>
    <row r="115" spans="1:26" ht="67.5" hidden="1" customHeight="1" outlineLevel="1">
      <c r="A115" s="39" t="s">
        <v>311</v>
      </c>
      <c r="B115" s="79"/>
      <c r="C115" s="66" t="s">
        <v>424</v>
      </c>
      <c r="D115" s="15" t="s">
        <v>217</v>
      </c>
      <c r="E115" s="7">
        <v>1</v>
      </c>
      <c r="F115" s="7">
        <v>1</v>
      </c>
      <c r="G115" s="80"/>
      <c r="H115" s="320"/>
      <c r="I115" s="192">
        <v>98.42</v>
      </c>
      <c r="J115" s="192">
        <v>98.42</v>
      </c>
      <c r="K115" s="77"/>
      <c r="L115" s="203"/>
      <c r="M115" s="72">
        <f t="shared" si="33"/>
        <v>98.42</v>
      </c>
      <c r="N115" s="3"/>
      <c r="O115" s="3"/>
      <c r="P115" s="3"/>
      <c r="Q115" s="23"/>
      <c r="R115" s="3"/>
      <c r="S115" s="3"/>
      <c r="T115" s="3"/>
      <c r="U115" s="24"/>
      <c r="V115" s="3"/>
      <c r="W115" s="3"/>
      <c r="X115" s="3"/>
      <c r="Y115" s="3"/>
      <c r="Z115" s="3"/>
    </row>
    <row r="116" spans="1:26" ht="80.25" hidden="1" customHeight="1" outlineLevel="1">
      <c r="A116" s="39" t="s">
        <v>312</v>
      </c>
      <c r="B116" s="79"/>
      <c r="C116" s="66" t="s">
        <v>425</v>
      </c>
      <c r="D116" s="15" t="s">
        <v>217</v>
      </c>
      <c r="E116" s="7">
        <v>1</v>
      </c>
      <c r="F116" s="7">
        <v>1</v>
      </c>
      <c r="G116" s="80"/>
      <c r="H116" s="320"/>
      <c r="I116" s="192">
        <v>880</v>
      </c>
      <c r="J116" s="192">
        <v>880</v>
      </c>
      <c r="K116" s="72"/>
      <c r="L116" s="82"/>
      <c r="M116" s="72">
        <f t="shared" si="33"/>
        <v>880</v>
      </c>
      <c r="N116" s="3"/>
      <c r="O116" s="3"/>
      <c r="P116" s="3"/>
      <c r="Q116" s="23"/>
      <c r="R116" s="3"/>
      <c r="S116" s="3"/>
      <c r="T116" s="3"/>
      <c r="U116" s="24"/>
      <c r="V116" s="3"/>
      <c r="W116" s="3"/>
      <c r="X116" s="3"/>
      <c r="Y116" s="3"/>
      <c r="Z116" s="3"/>
    </row>
    <row r="117" spans="1:26" collapsed="1">
      <c r="A117" s="40" t="s">
        <v>252</v>
      </c>
      <c r="B117" s="79"/>
      <c r="C117" s="67" t="s">
        <v>427</v>
      </c>
      <c r="D117" s="19" t="s">
        <v>217</v>
      </c>
      <c r="E117" s="20">
        <f>SUM(E118:E136)</f>
        <v>19</v>
      </c>
      <c r="F117" s="20">
        <f>SUM(F118:F136)</f>
        <v>19</v>
      </c>
      <c r="G117" s="80"/>
      <c r="H117" s="320"/>
      <c r="I117" s="202">
        <f>SUM(I118:I136)</f>
        <v>1479</v>
      </c>
      <c r="J117" s="202">
        <f t="shared" ref="J117:M117" si="34">SUM(J118:J136)</f>
        <v>1479</v>
      </c>
      <c r="K117" s="202"/>
      <c r="L117" s="202"/>
      <c r="M117" s="202">
        <f t="shared" si="34"/>
        <v>1479</v>
      </c>
      <c r="N117" s="3"/>
      <c r="O117" s="3"/>
      <c r="P117" s="3"/>
      <c r="Q117" s="23"/>
      <c r="R117" s="3"/>
      <c r="S117" s="3"/>
      <c r="T117" s="3"/>
      <c r="U117" s="24"/>
      <c r="V117" s="3"/>
      <c r="W117" s="3"/>
      <c r="X117" s="3"/>
      <c r="Y117" s="3"/>
      <c r="Z117" s="3"/>
    </row>
    <row r="118" spans="1:26" ht="51" hidden="1" customHeight="1" outlineLevel="1">
      <c r="A118" s="39" t="s">
        <v>314</v>
      </c>
      <c r="B118" s="79"/>
      <c r="C118" s="66" t="s">
        <v>421</v>
      </c>
      <c r="D118" s="15" t="s">
        <v>217</v>
      </c>
      <c r="E118" s="7">
        <v>1</v>
      </c>
      <c r="F118" s="7">
        <v>1</v>
      </c>
      <c r="G118" s="80"/>
      <c r="H118" s="320"/>
      <c r="I118" s="192">
        <v>45.26</v>
      </c>
      <c r="J118" s="192">
        <v>45.26</v>
      </c>
      <c r="K118" s="77"/>
      <c r="L118" s="203"/>
      <c r="M118" s="72">
        <f>J118</f>
        <v>45.26</v>
      </c>
      <c r="N118" s="3"/>
      <c r="O118" s="3"/>
      <c r="P118" s="3"/>
      <c r="Q118" s="23"/>
      <c r="R118" s="3"/>
      <c r="S118" s="3"/>
      <c r="T118" s="3"/>
      <c r="U118" s="24"/>
      <c r="V118" s="3"/>
      <c r="W118" s="3"/>
      <c r="X118" s="3"/>
      <c r="Y118" s="3"/>
      <c r="Z118" s="3"/>
    </row>
    <row r="119" spans="1:26" ht="63.75" hidden="1" customHeight="1" outlineLevel="1">
      <c r="A119" s="39" t="s">
        <v>315</v>
      </c>
      <c r="B119" s="79"/>
      <c r="C119" s="66" t="s">
        <v>422</v>
      </c>
      <c r="D119" s="15" t="s">
        <v>217</v>
      </c>
      <c r="E119" s="7">
        <v>1</v>
      </c>
      <c r="F119" s="7">
        <v>1</v>
      </c>
      <c r="G119" s="80"/>
      <c r="H119" s="320"/>
      <c r="I119" s="192">
        <v>65.5</v>
      </c>
      <c r="J119" s="192">
        <v>65.5</v>
      </c>
      <c r="K119" s="77"/>
      <c r="L119" s="203"/>
      <c r="M119" s="72">
        <f>J119</f>
        <v>65.5</v>
      </c>
      <c r="N119" s="3"/>
      <c r="O119" s="3"/>
      <c r="P119" s="3"/>
      <c r="Q119" s="23"/>
      <c r="R119" s="3"/>
      <c r="S119" s="3"/>
      <c r="T119" s="3"/>
      <c r="U119" s="24"/>
      <c r="V119" s="3"/>
      <c r="W119" s="3"/>
      <c r="X119" s="3"/>
      <c r="Y119" s="3"/>
      <c r="Z119" s="3"/>
    </row>
    <row r="120" spans="1:26" ht="98.25" hidden="1" customHeight="1" outlineLevel="1">
      <c r="A120" s="39" t="s">
        <v>316</v>
      </c>
      <c r="B120" s="79"/>
      <c r="C120" s="66" t="s">
        <v>423</v>
      </c>
      <c r="D120" s="15" t="s">
        <v>217</v>
      </c>
      <c r="E120" s="7">
        <v>1</v>
      </c>
      <c r="F120" s="7">
        <v>1</v>
      </c>
      <c r="G120" s="80"/>
      <c r="H120" s="320"/>
      <c r="I120" s="192">
        <v>130.63999999999999</v>
      </c>
      <c r="J120" s="192">
        <v>130.63999999999999</v>
      </c>
      <c r="K120" s="77"/>
      <c r="L120" s="203"/>
      <c r="M120" s="72">
        <f t="shared" ref="M120:M136" si="35">J120</f>
        <v>130.63999999999999</v>
      </c>
      <c r="N120" s="3"/>
      <c r="O120" s="3"/>
      <c r="P120" s="3"/>
      <c r="Q120" s="23"/>
      <c r="R120" s="3"/>
      <c r="S120" s="3"/>
      <c r="T120" s="3"/>
      <c r="U120" s="24"/>
      <c r="V120" s="3"/>
      <c r="W120" s="3"/>
      <c r="X120" s="3"/>
      <c r="Y120" s="3"/>
      <c r="Z120" s="3"/>
    </row>
    <row r="121" spans="1:26" ht="57.75" hidden="1" customHeight="1" outlineLevel="1">
      <c r="A121" s="39" t="s">
        <v>317</v>
      </c>
      <c r="B121" s="79"/>
      <c r="C121" s="66" t="s">
        <v>184</v>
      </c>
      <c r="D121" s="15" t="s">
        <v>217</v>
      </c>
      <c r="E121" s="7">
        <v>1</v>
      </c>
      <c r="F121" s="7">
        <v>1</v>
      </c>
      <c r="G121" s="80"/>
      <c r="H121" s="320"/>
      <c r="I121" s="192">
        <v>38.64</v>
      </c>
      <c r="J121" s="192">
        <v>38.64</v>
      </c>
      <c r="K121" s="77"/>
      <c r="L121" s="203"/>
      <c r="M121" s="72">
        <f t="shared" si="35"/>
        <v>38.64</v>
      </c>
      <c r="N121" s="3"/>
      <c r="O121" s="3"/>
      <c r="P121" s="3"/>
      <c r="Q121" s="23"/>
      <c r="R121" s="3"/>
      <c r="S121" s="3"/>
      <c r="T121" s="3"/>
      <c r="U121" s="24"/>
      <c r="V121" s="3"/>
      <c r="W121" s="3"/>
      <c r="X121" s="3"/>
      <c r="Y121" s="3"/>
      <c r="Z121" s="3"/>
    </row>
    <row r="122" spans="1:26" ht="51" hidden="1" customHeight="1" outlineLevel="1">
      <c r="A122" s="39" t="s">
        <v>318</v>
      </c>
      <c r="B122" s="79"/>
      <c r="C122" s="66" t="s">
        <v>185</v>
      </c>
      <c r="D122" s="15" t="s">
        <v>217</v>
      </c>
      <c r="E122" s="7">
        <v>1</v>
      </c>
      <c r="F122" s="7">
        <v>1</v>
      </c>
      <c r="G122" s="80"/>
      <c r="H122" s="320"/>
      <c r="I122" s="192">
        <v>25.76</v>
      </c>
      <c r="J122" s="192">
        <v>25.76</v>
      </c>
      <c r="K122" s="77"/>
      <c r="L122" s="203"/>
      <c r="M122" s="72">
        <f t="shared" si="35"/>
        <v>25.76</v>
      </c>
      <c r="N122" s="3"/>
      <c r="O122" s="3"/>
      <c r="P122" s="3"/>
      <c r="Q122" s="23"/>
      <c r="R122" s="3"/>
      <c r="S122" s="3"/>
      <c r="T122" s="3"/>
      <c r="U122" s="24"/>
      <c r="V122" s="3"/>
      <c r="W122" s="3"/>
      <c r="X122" s="3"/>
      <c r="Y122" s="3"/>
      <c r="Z122" s="3"/>
    </row>
    <row r="123" spans="1:26" ht="51" hidden="1" customHeight="1" outlineLevel="1">
      <c r="A123" s="39" t="s">
        <v>319</v>
      </c>
      <c r="B123" s="79"/>
      <c r="C123" s="66" t="s">
        <v>186</v>
      </c>
      <c r="D123" s="15" t="s">
        <v>217</v>
      </c>
      <c r="E123" s="7">
        <v>1</v>
      </c>
      <c r="F123" s="7">
        <v>1</v>
      </c>
      <c r="G123" s="80"/>
      <c r="H123" s="320"/>
      <c r="I123" s="192">
        <v>38.64</v>
      </c>
      <c r="J123" s="192">
        <v>38.64</v>
      </c>
      <c r="K123" s="77"/>
      <c r="L123" s="203"/>
      <c r="M123" s="72">
        <f t="shared" si="35"/>
        <v>38.64</v>
      </c>
      <c r="N123" s="3"/>
      <c r="O123" s="3"/>
      <c r="P123" s="3"/>
      <c r="Q123" s="23"/>
      <c r="R123" s="3"/>
      <c r="S123" s="3"/>
      <c r="T123" s="3"/>
      <c r="U123" s="24"/>
      <c r="V123" s="3"/>
      <c r="W123" s="3"/>
      <c r="X123" s="3"/>
      <c r="Y123" s="3"/>
      <c r="Z123" s="3"/>
    </row>
    <row r="124" spans="1:26" ht="69.75" hidden="1" customHeight="1" outlineLevel="1">
      <c r="A124" s="39" t="s">
        <v>320</v>
      </c>
      <c r="B124" s="79"/>
      <c r="C124" s="66" t="s">
        <v>187</v>
      </c>
      <c r="D124" s="15" t="s">
        <v>217</v>
      </c>
      <c r="E124" s="7">
        <v>1</v>
      </c>
      <c r="F124" s="7">
        <v>1</v>
      </c>
      <c r="G124" s="80"/>
      <c r="H124" s="320"/>
      <c r="I124" s="192">
        <v>132.47999999999999</v>
      </c>
      <c r="J124" s="192">
        <v>132.47999999999999</v>
      </c>
      <c r="K124" s="77"/>
      <c r="L124" s="203"/>
      <c r="M124" s="72">
        <f t="shared" si="35"/>
        <v>132.47999999999999</v>
      </c>
      <c r="N124" s="3"/>
      <c r="O124" s="3"/>
      <c r="P124" s="3"/>
      <c r="Q124" s="23"/>
      <c r="R124" s="3"/>
      <c r="S124" s="3"/>
      <c r="T124" s="3"/>
      <c r="U124" s="24"/>
      <c r="V124" s="3"/>
      <c r="W124" s="3"/>
      <c r="X124" s="3"/>
      <c r="Y124" s="3"/>
      <c r="Z124" s="3"/>
    </row>
    <row r="125" spans="1:26" ht="42.75" hidden="1" customHeight="1" outlineLevel="1">
      <c r="A125" s="39" t="s">
        <v>321</v>
      </c>
      <c r="B125" s="79"/>
      <c r="C125" s="66" t="s">
        <v>188</v>
      </c>
      <c r="D125" s="15" t="s">
        <v>217</v>
      </c>
      <c r="E125" s="7">
        <v>1</v>
      </c>
      <c r="F125" s="7">
        <v>1</v>
      </c>
      <c r="G125" s="80"/>
      <c r="H125" s="320"/>
      <c r="I125" s="192">
        <v>11.78</v>
      </c>
      <c r="J125" s="192">
        <v>11.78</v>
      </c>
      <c r="K125" s="77"/>
      <c r="L125" s="203"/>
      <c r="M125" s="72">
        <f t="shared" si="35"/>
        <v>11.78</v>
      </c>
      <c r="N125" s="3"/>
      <c r="O125" s="3"/>
      <c r="P125" s="3"/>
      <c r="Q125" s="23"/>
      <c r="R125" s="3"/>
      <c r="S125" s="3"/>
      <c r="T125" s="3"/>
      <c r="U125" s="24"/>
      <c r="V125" s="3"/>
      <c r="W125" s="3"/>
      <c r="X125" s="3"/>
      <c r="Y125" s="3"/>
      <c r="Z125" s="3"/>
    </row>
    <row r="126" spans="1:26" ht="51" hidden="1" customHeight="1" outlineLevel="1">
      <c r="A126" s="39" t="s">
        <v>322</v>
      </c>
      <c r="B126" s="79"/>
      <c r="C126" s="66" t="s">
        <v>189</v>
      </c>
      <c r="D126" s="15" t="s">
        <v>217</v>
      </c>
      <c r="E126" s="7">
        <v>1</v>
      </c>
      <c r="F126" s="7">
        <v>1</v>
      </c>
      <c r="G126" s="80"/>
      <c r="H126" s="320"/>
      <c r="I126" s="192">
        <v>16.93</v>
      </c>
      <c r="J126" s="192">
        <v>16.93</v>
      </c>
      <c r="K126" s="77"/>
      <c r="L126" s="203"/>
      <c r="M126" s="72">
        <f t="shared" si="35"/>
        <v>16.93</v>
      </c>
      <c r="N126" s="3"/>
      <c r="O126" s="3"/>
      <c r="P126" s="3"/>
      <c r="Q126" s="23"/>
      <c r="R126" s="3"/>
      <c r="S126" s="3"/>
      <c r="T126" s="3"/>
      <c r="U126" s="24"/>
      <c r="V126" s="3"/>
      <c r="W126" s="3"/>
      <c r="X126" s="3"/>
      <c r="Y126" s="3"/>
      <c r="Z126" s="3"/>
    </row>
    <row r="127" spans="1:26" ht="51" hidden="1" customHeight="1" outlineLevel="1">
      <c r="A127" s="39" t="s">
        <v>323</v>
      </c>
      <c r="B127" s="79"/>
      <c r="C127" s="66" t="s">
        <v>190</v>
      </c>
      <c r="D127" s="15" t="s">
        <v>217</v>
      </c>
      <c r="E127" s="7">
        <v>1</v>
      </c>
      <c r="F127" s="7">
        <v>1</v>
      </c>
      <c r="G127" s="80"/>
      <c r="H127" s="320"/>
      <c r="I127" s="192">
        <v>12.33</v>
      </c>
      <c r="J127" s="192">
        <v>12.33</v>
      </c>
      <c r="K127" s="77"/>
      <c r="L127" s="203"/>
      <c r="M127" s="72">
        <f t="shared" si="35"/>
        <v>12.33</v>
      </c>
      <c r="N127" s="3"/>
      <c r="O127" s="3"/>
      <c r="P127" s="3"/>
      <c r="Q127" s="23"/>
      <c r="R127" s="3"/>
      <c r="S127" s="3"/>
      <c r="T127" s="3"/>
      <c r="U127" s="24"/>
      <c r="V127" s="3"/>
      <c r="W127" s="3"/>
      <c r="X127" s="3"/>
      <c r="Y127" s="3"/>
      <c r="Z127" s="3"/>
    </row>
    <row r="128" spans="1:26" ht="51" hidden="1" customHeight="1" outlineLevel="1">
      <c r="A128" s="39" t="s">
        <v>324</v>
      </c>
      <c r="B128" s="79"/>
      <c r="C128" s="66" t="s">
        <v>191</v>
      </c>
      <c r="D128" s="15" t="s">
        <v>217</v>
      </c>
      <c r="E128" s="7">
        <v>1</v>
      </c>
      <c r="F128" s="7">
        <v>1</v>
      </c>
      <c r="G128" s="80"/>
      <c r="H128" s="320"/>
      <c r="I128" s="192">
        <v>85.74</v>
      </c>
      <c r="J128" s="192">
        <v>85.74</v>
      </c>
      <c r="K128" s="77"/>
      <c r="L128" s="203"/>
      <c r="M128" s="72">
        <f t="shared" si="35"/>
        <v>85.74</v>
      </c>
      <c r="N128" s="3"/>
      <c r="O128" s="3"/>
      <c r="P128" s="3"/>
      <c r="Q128" s="23"/>
      <c r="R128" s="3"/>
      <c r="S128" s="3"/>
      <c r="T128" s="3"/>
      <c r="U128" s="24"/>
      <c r="V128" s="3"/>
      <c r="W128" s="3"/>
      <c r="X128" s="3"/>
      <c r="Y128" s="3"/>
      <c r="Z128" s="3"/>
    </row>
    <row r="129" spans="1:26" ht="66.75" hidden="1" customHeight="1" outlineLevel="1">
      <c r="A129" s="39" t="s">
        <v>325</v>
      </c>
      <c r="B129" s="79"/>
      <c r="C129" s="66" t="s">
        <v>192</v>
      </c>
      <c r="D129" s="15" t="s">
        <v>217</v>
      </c>
      <c r="E129" s="7">
        <v>1</v>
      </c>
      <c r="F129" s="7">
        <v>1</v>
      </c>
      <c r="G129" s="80"/>
      <c r="H129" s="320"/>
      <c r="I129" s="192">
        <v>32.020000000000003</v>
      </c>
      <c r="J129" s="192">
        <v>32.020000000000003</v>
      </c>
      <c r="K129" s="77"/>
      <c r="L129" s="203"/>
      <c r="M129" s="72">
        <f t="shared" si="35"/>
        <v>32.020000000000003</v>
      </c>
      <c r="N129" s="3"/>
      <c r="O129" s="3"/>
      <c r="P129" s="3"/>
      <c r="Q129" s="23"/>
      <c r="R129" s="3"/>
      <c r="S129" s="3"/>
      <c r="T129" s="3"/>
      <c r="U129" s="24"/>
      <c r="V129" s="3"/>
      <c r="W129" s="3"/>
      <c r="X129" s="3"/>
      <c r="Y129" s="3"/>
      <c r="Z129" s="3"/>
    </row>
    <row r="130" spans="1:26" ht="51" hidden="1" customHeight="1" outlineLevel="1">
      <c r="A130" s="39" t="s">
        <v>326</v>
      </c>
      <c r="B130" s="79"/>
      <c r="C130" s="66" t="s">
        <v>193</v>
      </c>
      <c r="D130" s="15" t="s">
        <v>217</v>
      </c>
      <c r="E130" s="7">
        <v>1</v>
      </c>
      <c r="F130" s="7">
        <v>1</v>
      </c>
      <c r="G130" s="80"/>
      <c r="H130" s="320"/>
      <c r="I130" s="192">
        <v>38.64</v>
      </c>
      <c r="J130" s="192">
        <v>38.64</v>
      </c>
      <c r="K130" s="77"/>
      <c r="L130" s="203"/>
      <c r="M130" s="72">
        <f t="shared" si="35"/>
        <v>38.64</v>
      </c>
      <c r="N130" s="3"/>
      <c r="O130" s="3"/>
      <c r="P130" s="3"/>
      <c r="Q130" s="23"/>
      <c r="R130" s="3"/>
      <c r="S130" s="3"/>
      <c r="T130" s="3"/>
      <c r="U130" s="24"/>
      <c r="V130" s="3"/>
      <c r="W130" s="3"/>
      <c r="X130" s="3"/>
      <c r="Y130" s="3"/>
      <c r="Z130" s="3"/>
    </row>
    <row r="131" spans="1:26" ht="51" hidden="1" customHeight="1" outlineLevel="1">
      <c r="A131" s="39" t="s">
        <v>327</v>
      </c>
      <c r="B131" s="79"/>
      <c r="C131" s="66" t="s">
        <v>194</v>
      </c>
      <c r="D131" s="15" t="s">
        <v>217</v>
      </c>
      <c r="E131" s="7">
        <v>1</v>
      </c>
      <c r="F131" s="7">
        <v>1</v>
      </c>
      <c r="G131" s="80"/>
      <c r="H131" s="320"/>
      <c r="I131" s="192">
        <v>11.77</v>
      </c>
      <c r="J131" s="192">
        <v>11.77</v>
      </c>
      <c r="K131" s="77"/>
      <c r="L131" s="203"/>
      <c r="M131" s="72">
        <f t="shared" si="35"/>
        <v>11.77</v>
      </c>
      <c r="N131" s="3"/>
      <c r="O131" s="3"/>
      <c r="P131" s="3"/>
      <c r="Q131" s="23"/>
      <c r="R131" s="3"/>
      <c r="S131" s="3"/>
      <c r="T131" s="3"/>
      <c r="U131" s="24"/>
      <c r="V131" s="3"/>
      <c r="W131" s="3"/>
      <c r="X131" s="3"/>
      <c r="Y131" s="3"/>
      <c r="Z131" s="3"/>
    </row>
    <row r="132" spans="1:26" ht="51" hidden="1" customHeight="1" outlineLevel="1">
      <c r="A132" s="39" t="s">
        <v>328</v>
      </c>
      <c r="B132" s="79"/>
      <c r="C132" s="66" t="s">
        <v>195</v>
      </c>
      <c r="D132" s="15" t="s">
        <v>217</v>
      </c>
      <c r="E132" s="7">
        <v>1</v>
      </c>
      <c r="F132" s="7">
        <v>1</v>
      </c>
      <c r="G132" s="80"/>
      <c r="H132" s="320"/>
      <c r="I132" s="192">
        <v>32.020000000000003</v>
      </c>
      <c r="J132" s="192">
        <v>32.020000000000003</v>
      </c>
      <c r="K132" s="77"/>
      <c r="L132" s="203"/>
      <c r="M132" s="72">
        <f t="shared" si="35"/>
        <v>32.020000000000003</v>
      </c>
      <c r="N132" s="3"/>
      <c r="O132" s="3"/>
      <c r="P132" s="3"/>
      <c r="Q132" s="23"/>
      <c r="R132" s="3"/>
      <c r="S132" s="3"/>
      <c r="T132" s="3"/>
      <c r="U132" s="24"/>
      <c r="V132" s="3"/>
      <c r="W132" s="3"/>
      <c r="X132" s="3"/>
      <c r="Y132" s="3"/>
      <c r="Z132" s="3"/>
    </row>
    <row r="133" spans="1:26" ht="51" hidden="1" customHeight="1" outlineLevel="1">
      <c r="A133" s="39" t="s">
        <v>329</v>
      </c>
      <c r="B133" s="79"/>
      <c r="C133" s="66" t="s">
        <v>196</v>
      </c>
      <c r="D133" s="15" t="s">
        <v>217</v>
      </c>
      <c r="E133" s="7">
        <v>1</v>
      </c>
      <c r="F133" s="7">
        <v>1</v>
      </c>
      <c r="G133" s="80"/>
      <c r="H133" s="320"/>
      <c r="I133" s="192">
        <v>22.08</v>
      </c>
      <c r="J133" s="192">
        <v>22.08</v>
      </c>
      <c r="K133" s="77"/>
      <c r="L133" s="203"/>
      <c r="M133" s="72">
        <f t="shared" si="35"/>
        <v>22.08</v>
      </c>
      <c r="N133" s="3"/>
      <c r="O133" s="3"/>
      <c r="P133" s="3"/>
      <c r="Q133" s="23"/>
      <c r="R133" s="3"/>
      <c r="S133" s="3"/>
      <c r="T133" s="3"/>
      <c r="U133" s="24"/>
      <c r="V133" s="3"/>
      <c r="W133" s="3"/>
      <c r="X133" s="3"/>
      <c r="Y133" s="3"/>
      <c r="Z133" s="3"/>
    </row>
    <row r="134" spans="1:26" ht="46.5" hidden="1" customHeight="1" outlineLevel="1">
      <c r="A134" s="39" t="s">
        <v>330</v>
      </c>
      <c r="B134" s="79"/>
      <c r="C134" s="66" t="s">
        <v>197</v>
      </c>
      <c r="D134" s="15" t="s">
        <v>217</v>
      </c>
      <c r="E134" s="7">
        <v>1</v>
      </c>
      <c r="F134" s="7">
        <v>1</v>
      </c>
      <c r="G134" s="80"/>
      <c r="H134" s="320"/>
      <c r="I134" s="192">
        <v>57.41</v>
      </c>
      <c r="J134" s="192">
        <v>57.41</v>
      </c>
      <c r="K134" s="77"/>
      <c r="L134" s="203"/>
      <c r="M134" s="72">
        <f t="shared" si="35"/>
        <v>57.41</v>
      </c>
      <c r="N134" s="3"/>
      <c r="O134" s="3"/>
      <c r="P134" s="3"/>
      <c r="Q134" s="23"/>
      <c r="R134" s="3"/>
      <c r="S134" s="3"/>
      <c r="T134" s="3"/>
      <c r="U134" s="24"/>
      <c r="V134" s="3"/>
      <c r="W134" s="3"/>
      <c r="X134" s="3"/>
      <c r="Y134" s="3"/>
      <c r="Z134" s="3"/>
    </row>
    <row r="135" spans="1:26" ht="68.25" hidden="1" customHeight="1" outlineLevel="1">
      <c r="A135" s="39" t="s">
        <v>331</v>
      </c>
      <c r="B135" s="79"/>
      <c r="C135" s="66" t="s">
        <v>424</v>
      </c>
      <c r="D135" s="15" t="s">
        <v>217</v>
      </c>
      <c r="E135" s="7">
        <v>1</v>
      </c>
      <c r="F135" s="7">
        <v>1</v>
      </c>
      <c r="G135" s="80"/>
      <c r="H135" s="320"/>
      <c r="I135" s="192">
        <v>82.36</v>
      </c>
      <c r="J135" s="192">
        <v>82.36</v>
      </c>
      <c r="K135" s="77"/>
      <c r="L135" s="203"/>
      <c r="M135" s="72">
        <f t="shared" si="35"/>
        <v>82.36</v>
      </c>
      <c r="N135" s="3"/>
      <c r="O135" s="3"/>
      <c r="P135" s="3"/>
      <c r="Q135" s="23"/>
      <c r="R135" s="3"/>
      <c r="S135" s="3"/>
      <c r="T135" s="3"/>
      <c r="U135" s="24"/>
      <c r="V135" s="3"/>
      <c r="W135" s="3"/>
      <c r="X135" s="3"/>
      <c r="Y135" s="3"/>
      <c r="Z135" s="3"/>
    </row>
    <row r="136" spans="1:26" ht="85.5" hidden="1" customHeight="1" outlineLevel="1">
      <c r="A136" s="39" t="s">
        <v>332</v>
      </c>
      <c r="B136" s="79"/>
      <c r="C136" s="66" t="s">
        <v>425</v>
      </c>
      <c r="D136" s="15" t="s">
        <v>217</v>
      </c>
      <c r="E136" s="7">
        <v>1</v>
      </c>
      <c r="F136" s="7">
        <v>1</v>
      </c>
      <c r="G136" s="80"/>
      <c r="H136" s="320"/>
      <c r="I136" s="192">
        <v>599</v>
      </c>
      <c r="J136" s="192">
        <v>599</v>
      </c>
      <c r="K136" s="72"/>
      <c r="L136" s="82"/>
      <c r="M136" s="72">
        <f t="shared" si="35"/>
        <v>599</v>
      </c>
      <c r="N136" s="3"/>
      <c r="O136" s="3"/>
      <c r="P136" s="3"/>
      <c r="Q136" s="23"/>
      <c r="R136" s="3"/>
      <c r="S136" s="3"/>
      <c r="T136" s="3"/>
      <c r="U136" s="24"/>
      <c r="V136" s="3"/>
      <c r="W136" s="3"/>
      <c r="X136" s="3"/>
      <c r="Y136" s="3"/>
      <c r="Z136" s="3"/>
    </row>
    <row r="137" spans="1:26" collapsed="1">
      <c r="A137" s="40" t="s">
        <v>253</v>
      </c>
      <c r="B137" s="79"/>
      <c r="C137" s="67" t="s">
        <v>428</v>
      </c>
      <c r="D137" s="19" t="s">
        <v>217</v>
      </c>
      <c r="E137" s="20">
        <f>SUM(E138:E156)</f>
        <v>19</v>
      </c>
      <c r="F137" s="20">
        <f>SUM(F138:F156)</f>
        <v>19</v>
      </c>
      <c r="G137" s="80"/>
      <c r="H137" s="320"/>
      <c r="I137" s="202">
        <f>SUM(I138:I156)</f>
        <v>2249.8800000000006</v>
      </c>
      <c r="J137" s="202">
        <f t="shared" ref="J137:M137" si="36">SUM(J138:J156)</f>
        <v>2249.8800000000006</v>
      </c>
      <c r="K137" s="202"/>
      <c r="L137" s="202"/>
      <c r="M137" s="202">
        <f t="shared" si="36"/>
        <v>2249.8800000000006</v>
      </c>
      <c r="N137" s="3"/>
      <c r="O137" s="3"/>
      <c r="P137" s="3"/>
      <c r="Q137" s="23"/>
      <c r="R137" s="3"/>
      <c r="S137" s="3"/>
      <c r="T137" s="3"/>
      <c r="U137" s="24"/>
      <c r="V137" s="3"/>
      <c r="W137" s="3"/>
      <c r="X137" s="3"/>
      <c r="Y137" s="3"/>
      <c r="Z137" s="3"/>
    </row>
    <row r="138" spans="1:26" ht="56.25" hidden="1" customHeight="1" outlineLevel="1">
      <c r="A138" s="39" t="s">
        <v>334</v>
      </c>
      <c r="B138" s="79"/>
      <c r="C138" s="66" t="s">
        <v>421</v>
      </c>
      <c r="D138" s="15" t="s">
        <v>217</v>
      </c>
      <c r="E138" s="7">
        <v>1</v>
      </c>
      <c r="F138" s="7">
        <v>1</v>
      </c>
      <c r="G138" s="80"/>
      <c r="H138" s="320"/>
      <c r="I138" s="192">
        <v>116.66</v>
      </c>
      <c r="J138" s="192">
        <v>116.66</v>
      </c>
      <c r="K138" s="77"/>
      <c r="L138" s="203"/>
      <c r="M138" s="72">
        <f>J138</f>
        <v>116.66</v>
      </c>
      <c r="N138" s="3"/>
      <c r="O138" s="3"/>
      <c r="P138" s="3"/>
      <c r="Q138" s="23"/>
      <c r="R138" s="3"/>
      <c r="S138" s="3"/>
      <c r="T138" s="3"/>
      <c r="U138" s="24"/>
      <c r="V138" s="3"/>
      <c r="W138" s="3"/>
      <c r="X138" s="3"/>
      <c r="Y138" s="3"/>
      <c r="Z138" s="3"/>
    </row>
    <row r="139" spans="1:26" ht="67.5" hidden="1" customHeight="1" outlineLevel="1">
      <c r="A139" s="39" t="s">
        <v>335</v>
      </c>
      <c r="B139" s="79"/>
      <c r="C139" s="66" t="s">
        <v>422</v>
      </c>
      <c r="D139" s="15" t="s">
        <v>217</v>
      </c>
      <c r="E139" s="7">
        <v>1</v>
      </c>
      <c r="F139" s="7">
        <v>1</v>
      </c>
      <c r="G139" s="80"/>
      <c r="H139" s="320"/>
      <c r="I139" s="192">
        <v>116.66</v>
      </c>
      <c r="J139" s="192">
        <v>116.66</v>
      </c>
      <c r="K139" s="77"/>
      <c r="L139" s="203"/>
      <c r="M139" s="72">
        <f>J139</f>
        <v>116.66</v>
      </c>
      <c r="N139" s="3"/>
      <c r="O139" s="3"/>
      <c r="P139" s="3"/>
      <c r="Q139" s="23"/>
      <c r="R139" s="3"/>
      <c r="S139" s="3"/>
      <c r="T139" s="3"/>
      <c r="U139" s="24"/>
      <c r="V139" s="3"/>
      <c r="W139" s="3"/>
      <c r="X139" s="3"/>
      <c r="Y139" s="3"/>
      <c r="Z139" s="3"/>
    </row>
    <row r="140" spans="1:26" ht="95.25" hidden="1" customHeight="1" outlineLevel="1">
      <c r="A140" s="39" t="s">
        <v>336</v>
      </c>
      <c r="B140" s="79"/>
      <c r="C140" s="66" t="s">
        <v>423</v>
      </c>
      <c r="D140" s="15" t="s">
        <v>217</v>
      </c>
      <c r="E140" s="7">
        <v>1</v>
      </c>
      <c r="F140" s="7">
        <v>1</v>
      </c>
      <c r="G140" s="80"/>
      <c r="H140" s="320"/>
      <c r="I140" s="192">
        <v>116.66</v>
      </c>
      <c r="J140" s="192">
        <v>116.66</v>
      </c>
      <c r="K140" s="77"/>
      <c r="L140" s="203"/>
      <c r="M140" s="72">
        <f t="shared" ref="M140:M156" si="37">J140</f>
        <v>116.66</v>
      </c>
      <c r="N140" s="3"/>
      <c r="O140" s="3"/>
      <c r="P140" s="3"/>
      <c r="Q140" s="23"/>
      <c r="R140" s="3"/>
      <c r="S140" s="3"/>
      <c r="T140" s="3"/>
      <c r="U140" s="24"/>
      <c r="V140" s="3"/>
      <c r="W140" s="3"/>
      <c r="X140" s="3"/>
      <c r="Y140" s="3"/>
      <c r="Z140" s="3"/>
    </row>
    <row r="141" spans="1:26" ht="54.75" hidden="1" customHeight="1" outlineLevel="1">
      <c r="A141" s="39" t="s">
        <v>337</v>
      </c>
      <c r="B141" s="79"/>
      <c r="C141" s="66" t="s">
        <v>184</v>
      </c>
      <c r="D141" s="15" t="s">
        <v>217</v>
      </c>
      <c r="E141" s="7">
        <v>1</v>
      </c>
      <c r="F141" s="7">
        <v>1</v>
      </c>
      <c r="G141" s="80"/>
      <c r="H141" s="320"/>
      <c r="I141" s="192">
        <v>116.66</v>
      </c>
      <c r="J141" s="192">
        <v>116.66</v>
      </c>
      <c r="K141" s="77"/>
      <c r="L141" s="203"/>
      <c r="M141" s="72">
        <f t="shared" si="37"/>
        <v>116.66</v>
      </c>
      <c r="N141" s="3"/>
      <c r="O141" s="3"/>
      <c r="P141" s="3"/>
      <c r="Q141" s="23"/>
      <c r="R141" s="3"/>
      <c r="S141" s="3"/>
      <c r="T141" s="3"/>
      <c r="U141" s="24"/>
      <c r="V141" s="3"/>
      <c r="W141" s="3"/>
      <c r="X141" s="3"/>
      <c r="Y141" s="3"/>
      <c r="Z141" s="3"/>
    </row>
    <row r="142" spans="1:26" ht="57" hidden="1" customHeight="1" outlineLevel="1">
      <c r="A142" s="39" t="s">
        <v>338</v>
      </c>
      <c r="B142" s="79"/>
      <c r="C142" s="66" t="s">
        <v>185</v>
      </c>
      <c r="D142" s="15" t="s">
        <v>217</v>
      </c>
      <c r="E142" s="7">
        <v>1</v>
      </c>
      <c r="F142" s="7">
        <v>1</v>
      </c>
      <c r="G142" s="80"/>
      <c r="H142" s="320"/>
      <c r="I142" s="192">
        <v>116.66</v>
      </c>
      <c r="J142" s="192">
        <v>116.66</v>
      </c>
      <c r="K142" s="77"/>
      <c r="L142" s="203"/>
      <c r="M142" s="72">
        <f t="shared" si="37"/>
        <v>116.66</v>
      </c>
      <c r="N142" s="3"/>
      <c r="O142" s="3"/>
      <c r="P142" s="3"/>
      <c r="Q142" s="23"/>
      <c r="R142" s="3"/>
      <c r="S142" s="3"/>
      <c r="T142" s="3"/>
      <c r="U142" s="24"/>
      <c r="V142" s="3"/>
      <c r="W142" s="3"/>
      <c r="X142" s="3"/>
      <c r="Y142" s="3"/>
      <c r="Z142" s="3"/>
    </row>
    <row r="143" spans="1:26" ht="51" hidden="1" customHeight="1" outlineLevel="1">
      <c r="A143" s="39" t="s">
        <v>339</v>
      </c>
      <c r="B143" s="79"/>
      <c r="C143" s="66" t="s">
        <v>186</v>
      </c>
      <c r="D143" s="15" t="s">
        <v>217</v>
      </c>
      <c r="E143" s="7">
        <v>1</v>
      </c>
      <c r="F143" s="7">
        <v>1</v>
      </c>
      <c r="G143" s="80"/>
      <c r="H143" s="320"/>
      <c r="I143" s="192">
        <v>116.66</v>
      </c>
      <c r="J143" s="192">
        <v>116.66</v>
      </c>
      <c r="K143" s="77"/>
      <c r="L143" s="203"/>
      <c r="M143" s="72">
        <f t="shared" si="37"/>
        <v>116.66</v>
      </c>
      <c r="N143" s="3"/>
      <c r="O143" s="3"/>
      <c r="P143" s="3"/>
      <c r="Q143" s="23"/>
      <c r="R143" s="3"/>
      <c r="S143" s="3"/>
      <c r="T143" s="3"/>
      <c r="U143" s="24"/>
      <c r="V143" s="3"/>
      <c r="W143" s="3"/>
      <c r="X143" s="3"/>
      <c r="Y143" s="3"/>
      <c r="Z143" s="3"/>
    </row>
    <row r="144" spans="1:26" ht="66" hidden="1" customHeight="1" outlineLevel="1">
      <c r="A144" s="39" t="s">
        <v>340</v>
      </c>
      <c r="B144" s="79"/>
      <c r="C144" s="66" t="s">
        <v>187</v>
      </c>
      <c r="D144" s="15" t="s">
        <v>217</v>
      </c>
      <c r="E144" s="7">
        <v>1</v>
      </c>
      <c r="F144" s="7">
        <v>1</v>
      </c>
      <c r="G144" s="80"/>
      <c r="H144" s="320"/>
      <c r="I144" s="192">
        <v>116.66</v>
      </c>
      <c r="J144" s="192">
        <v>116.66</v>
      </c>
      <c r="K144" s="77"/>
      <c r="L144" s="203"/>
      <c r="M144" s="72">
        <f t="shared" si="37"/>
        <v>116.66</v>
      </c>
      <c r="N144" s="3"/>
      <c r="O144" s="3"/>
      <c r="P144" s="3"/>
      <c r="Q144" s="23"/>
      <c r="R144" s="3"/>
      <c r="S144" s="3"/>
      <c r="T144" s="3"/>
      <c r="U144" s="24"/>
      <c r="V144" s="3"/>
      <c r="W144" s="3"/>
      <c r="X144" s="3"/>
      <c r="Y144" s="3"/>
      <c r="Z144" s="3"/>
    </row>
    <row r="145" spans="1:26" ht="39.75" hidden="1" customHeight="1" outlineLevel="1">
      <c r="A145" s="39" t="s">
        <v>341</v>
      </c>
      <c r="B145" s="79"/>
      <c r="C145" s="66" t="s">
        <v>188</v>
      </c>
      <c r="D145" s="15" t="s">
        <v>217</v>
      </c>
      <c r="E145" s="7">
        <v>1</v>
      </c>
      <c r="F145" s="7">
        <v>1</v>
      </c>
      <c r="G145" s="80"/>
      <c r="H145" s="320"/>
      <c r="I145" s="192">
        <v>116.66</v>
      </c>
      <c r="J145" s="192">
        <v>116.66</v>
      </c>
      <c r="K145" s="77"/>
      <c r="L145" s="203"/>
      <c r="M145" s="72">
        <f t="shared" si="37"/>
        <v>116.66</v>
      </c>
      <c r="N145" s="3"/>
      <c r="O145" s="3"/>
      <c r="P145" s="3"/>
      <c r="Q145" s="23"/>
      <c r="R145" s="3"/>
      <c r="S145" s="3"/>
      <c r="T145" s="3"/>
      <c r="U145" s="24"/>
      <c r="V145" s="3"/>
      <c r="W145" s="3"/>
      <c r="X145" s="3"/>
      <c r="Y145" s="3"/>
      <c r="Z145" s="3"/>
    </row>
    <row r="146" spans="1:26" ht="51" hidden="1" customHeight="1" outlineLevel="1">
      <c r="A146" s="39" t="s">
        <v>342</v>
      </c>
      <c r="B146" s="79"/>
      <c r="C146" s="66" t="s">
        <v>189</v>
      </c>
      <c r="D146" s="15" t="s">
        <v>217</v>
      </c>
      <c r="E146" s="7">
        <v>1</v>
      </c>
      <c r="F146" s="7">
        <v>1</v>
      </c>
      <c r="G146" s="80"/>
      <c r="H146" s="320"/>
      <c r="I146" s="192">
        <v>116.66</v>
      </c>
      <c r="J146" s="192">
        <v>116.66</v>
      </c>
      <c r="K146" s="77"/>
      <c r="L146" s="203"/>
      <c r="M146" s="72">
        <f t="shared" si="37"/>
        <v>116.66</v>
      </c>
      <c r="N146" s="3"/>
      <c r="O146" s="3"/>
      <c r="P146" s="3"/>
      <c r="Q146" s="23"/>
      <c r="R146" s="3"/>
      <c r="S146" s="3"/>
      <c r="T146" s="3"/>
      <c r="U146" s="24"/>
      <c r="V146" s="3"/>
      <c r="W146" s="3"/>
      <c r="X146" s="3"/>
      <c r="Y146" s="3"/>
      <c r="Z146" s="3"/>
    </row>
    <row r="147" spans="1:26" ht="51" hidden="1" customHeight="1" outlineLevel="1">
      <c r="A147" s="39" t="s">
        <v>343</v>
      </c>
      <c r="B147" s="79"/>
      <c r="C147" s="66" t="s">
        <v>190</v>
      </c>
      <c r="D147" s="15" t="s">
        <v>217</v>
      </c>
      <c r="E147" s="7">
        <v>1</v>
      </c>
      <c r="F147" s="7">
        <v>1</v>
      </c>
      <c r="G147" s="80"/>
      <c r="H147" s="320"/>
      <c r="I147" s="192">
        <v>116.66</v>
      </c>
      <c r="J147" s="192">
        <v>116.66</v>
      </c>
      <c r="K147" s="77"/>
      <c r="L147" s="203"/>
      <c r="M147" s="72">
        <f t="shared" si="37"/>
        <v>116.66</v>
      </c>
      <c r="N147" s="3"/>
      <c r="O147" s="3"/>
      <c r="P147" s="3"/>
      <c r="Q147" s="23"/>
      <c r="R147" s="3"/>
      <c r="S147" s="3"/>
      <c r="T147" s="3"/>
      <c r="U147" s="24"/>
      <c r="V147" s="3"/>
      <c r="W147" s="3"/>
      <c r="X147" s="3"/>
      <c r="Y147" s="3"/>
      <c r="Z147" s="3"/>
    </row>
    <row r="148" spans="1:26" ht="51" hidden="1" customHeight="1" outlineLevel="1">
      <c r="A148" s="39" t="s">
        <v>344</v>
      </c>
      <c r="B148" s="79"/>
      <c r="C148" s="66" t="s">
        <v>191</v>
      </c>
      <c r="D148" s="15" t="s">
        <v>217</v>
      </c>
      <c r="E148" s="7">
        <v>1</v>
      </c>
      <c r="F148" s="7">
        <v>1</v>
      </c>
      <c r="G148" s="80"/>
      <c r="H148" s="320"/>
      <c r="I148" s="192">
        <v>116.66</v>
      </c>
      <c r="J148" s="192">
        <v>116.66</v>
      </c>
      <c r="K148" s="77"/>
      <c r="L148" s="203"/>
      <c r="M148" s="72">
        <f t="shared" si="37"/>
        <v>116.66</v>
      </c>
      <c r="N148" s="3"/>
      <c r="O148" s="3"/>
      <c r="P148" s="3"/>
      <c r="Q148" s="23"/>
      <c r="R148" s="3"/>
      <c r="S148" s="3"/>
      <c r="T148" s="3"/>
      <c r="U148" s="24"/>
      <c r="V148" s="3"/>
      <c r="W148" s="3"/>
      <c r="X148" s="3"/>
      <c r="Y148" s="3"/>
      <c r="Z148" s="3"/>
    </row>
    <row r="149" spans="1:26" ht="67.5" hidden="1" customHeight="1" outlineLevel="1">
      <c r="A149" s="39" t="s">
        <v>345</v>
      </c>
      <c r="B149" s="79"/>
      <c r="C149" s="66" t="s">
        <v>192</v>
      </c>
      <c r="D149" s="15" t="s">
        <v>217</v>
      </c>
      <c r="E149" s="7">
        <v>1</v>
      </c>
      <c r="F149" s="7">
        <v>1</v>
      </c>
      <c r="G149" s="80"/>
      <c r="H149" s="320"/>
      <c r="I149" s="192">
        <v>116.66</v>
      </c>
      <c r="J149" s="192">
        <v>116.66</v>
      </c>
      <c r="K149" s="77"/>
      <c r="L149" s="203"/>
      <c r="M149" s="72">
        <f t="shared" si="37"/>
        <v>116.66</v>
      </c>
      <c r="N149" s="3"/>
      <c r="O149" s="3"/>
      <c r="P149" s="3"/>
      <c r="Q149" s="23"/>
      <c r="R149" s="3"/>
      <c r="S149" s="3"/>
      <c r="T149" s="3"/>
      <c r="U149" s="24"/>
      <c r="V149" s="3"/>
      <c r="W149" s="3"/>
      <c r="X149" s="3"/>
      <c r="Y149" s="3"/>
      <c r="Z149" s="3"/>
    </row>
    <row r="150" spans="1:26" ht="51" hidden="1" customHeight="1" outlineLevel="1">
      <c r="A150" s="39" t="s">
        <v>346</v>
      </c>
      <c r="B150" s="79"/>
      <c r="C150" s="66" t="s">
        <v>193</v>
      </c>
      <c r="D150" s="15" t="s">
        <v>217</v>
      </c>
      <c r="E150" s="7">
        <v>1</v>
      </c>
      <c r="F150" s="7">
        <v>1</v>
      </c>
      <c r="G150" s="80"/>
      <c r="H150" s="320"/>
      <c r="I150" s="192">
        <v>116.66</v>
      </c>
      <c r="J150" s="192">
        <v>116.66</v>
      </c>
      <c r="K150" s="77"/>
      <c r="L150" s="203"/>
      <c r="M150" s="72">
        <f t="shared" si="37"/>
        <v>116.66</v>
      </c>
      <c r="N150" s="3"/>
      <c r="O150" s="3"/>
      <c r="P150" s="3"/>
      <c r="Q150" s="23"/>
      <c r="R150" s="3"/>
      <c r="S150" s="3"/>
      <c r="T150" s="3"/>
      <c r="U150" s="24"/>
      <c r="V150" s="3"/>
      <c r="W150" s="3"/>
      <c r="X150" s="3"/>
      <c r="Y150" s="3"/>
      <c r="Z150" s="3"/>
    </row>
    <row r="151" spans="1:26" ht="51" hidden="1" customHeight="1" outlineLevel="1">
      <c r="A151" s="39" t="s">
        <v>347</v>
      </c>
      <c r="B151" s="79"/>
      <c r="C151" s="66" t="s">
        <v>194</v>
      </c>
      <c r="D151" s="15" t="s">
        <v>217</v>
      </c>
      <c r="E151" s="7">
        <v>1</v>
      </c>
      <c r="F151" s="7">
        <v>1</v>
      </c>
      <c r="G151" s="80"/>
      <c r="H151" s="320"/>
      <c r="I151" s="192">
        <v>116.66</v>
      </c>
      <c r="J151" s="192">
        <v>116.66</v>
      </c>
      <c r="K151" s="77"/>
      <c r="L151" s="203"/>
      <c r="M151" s="72">
        <f t="shared" si="37"/>
        <v>116.66</v>
      </c>
      <c r="N151" s="3"/>
      <c r="O151" s="3"/>
      <c r="P151" s="3"/>
      <c r="Q151" s="23"/>
      <c r="R151" s="3"/>
      <c r="S151" s="3"/>
      <c r="T151" s="3"/>
      <c r="U151" s="24"/>
      <c r="V151" s="3"/>
      <c r="W151" s="3"/>
      <c r="X151" s="3"/>
      <c r="Y151" s="3"/>
      <c r="Z151" s="3"/>
    </row>
    <row r="152" spans="1:26" ht="51" hidden="1" customHeight="1" outlineLevel="1">
      <c r="A152" s="39" t="s">
        <v>348</v>
      </c>
      <c r="B152" s="79"/>
      <c r="C152" s="66" t="s">
        <v>195</v>
      </c>
      <c r="D152" s="15" t="s">
        <v>217</v>
      </c>
      <c r="E152" s="7">
        <v>1</v>
      </c>
      <c r="F152" s="7">
        <v>1</v>
      </c>
      <c r="G152" s="80"/>
      <c r="H152" s="320"/>
      <c r="I152" s="192">
        <v>116.66</v>
      </c>
      <c r="J152" s="192">
        <v>116.66</v>
      </c>
      <c r="K152" s="77"/>
      <c r="L152" s="203"/>
      <c r="M152" s="72">
        <f t="shared" si="37"/>
        <v>116.66</v>
      </c>
      <c r="N152" s="3"/>
      <c r="O152" s="3"/>
      <c r="P152" s="3"/>
      <c r="Q152" s="23"/>
      <c r="R152" s="3"/>
      <c r="S152" s="3"/>
      <c r="T152" s="3"/>
      <c r="U152" s="24"/>
      <c r="V152" s="3"/>
      <c r="W152" s="3"/>
      <c r="X152" s="3"/>
      <c r="Y152" s="3"/>
      <c r="Z152" s="3"/>
    </row>
    <row r="153" spans="1:26" ht="51" hidden="1" customHeight="1" outlineLevel="1">
      <c r="A153" s="39" t="s">
        <v>349</v>
      </c>
      <c r="B153" s="79"/>
      <c r="C153" s="66" t="s">
        <v>196</v>
      </c>
      <c r="D153" s="15" t="s">
        <v>217</v>
      </c>
      <c r="E153" s="7">
        <v>1</v>
      </c>
      <c r="F153" s="7">
        <v>1</v>
      </c>
      <c r="G153" s="80"/>
      <c r="H153" s="320"/>
      <c r="I153" s="192">
        <v>116.66</v>
      </c>
      <c r="J153" s="192">
        <v>116.66</v>
      </c>
      <c r="K153" s="77"/>
      <c r="L153" s="203"/>
      <c r="M153" s="72">
        <f t="shared" si="37"/>
        <v>116.66</v>
      </c>
      <c r="N153" s="3"/>
      <c r="O153" s="3"/>
      <c r="P153" s="3"/>
      <c r="Q153" s="23"/>
      <c r="R153" s="3"/>
      <c r="S153" s="3"/>
      <c r="T153" s="3"/>
      <c r="U153" s="24"/>
      <c r="V153" s="3"/>
      <c r="W153" s="3"/>
      <c r="X153" s="3"/>
      <c r="Y153" s="3"/>
      <c r="Z153" s="3"/>
    </row>
    <row r="154" spans="1:26" ht="42.75" hidden="1" customHeight="1" outlineLevel="1">
      <c r="A154" s="39" t="s">
        <v>350</v>
      </c>
      <c r="B154" s="79"/>
      <c r="C154" s="66" t="s">
        <v>197</v>
      </c>
      <c r="D154" s="15" t="s">
        <v>217</v>
      </c>
      <c r="E154" s="7">
        <v>1</v>
      </c>
      <c r="F154" s="7">
        <v>1</v>
      </c>
      <c r="G154" s="80"/>
      <c r="H154" s="320"/>
      <c r="I154" s="192">
        <v>116.66</v>
      </c>
      <c r="J154" s="192">
        <v>116.66</v>
      </c>
      <c r="K154" s="77"/>
      <c r="L154" s="203"/>
      <c r="M154" s="72">
        <f t="shared" si="37"/>
        <v>116.66</v>
      </c>
      <c r="N154" s="3"/>
      <c r="O154" s="3"/>
      <c r="P154" s="3"/>
      <c r="Q154" s="23"/>
      <c r="R154" s="3"/>
      <c r="S154" s="3"/>
      <c r="T154" s="3"/>
      <c r="U154" s="24"/>
      <c r="V154" s="3"/>
      <c r="W154" s="3"/>
      <c r="X154" s="3"/>
      <c r="Y154" s="3"/>
      <c r="Z154" s="3"/>
    </row>
    <row r="155" spans="1:26" ht="64.5" hidden="1" customHeight="1" outlineLevel="1">
      <c r="A155" s="39" t="s">
        <v>351</v>
      </c>
      <c r="B155" s="79"/>
      <c r="C155" s="66" t="s">
        <v>424</v>
      </c>
      <c r="D155" s="15" t="s">
        <v>217</v>
      </c>
      <c r="E155" s="7">
        <v>1</v>
      </c>
      <c r="F155" s="7">
        <v>1</v>
      </c>
      <c r="G155" s="80"/>
      <c r="H155" s="320"/>
      <c r="I155" s="192">
        <v>116.66</v>
      </c>
      <c r="J155" s="192">
        <v>116.66</v>
      </c>
      <c r="K155" s="77"/>
      <c r="L155" s="203"/>
      <c r="M155" s="72">
        <f t="shared" si="37"/>
        <v>116.66</v>
      </c>
      <c r="N155" s="3"/>
      <c r="O155" s="3"/>
      <c r="P155" s="3"/>
      <c r="Q155" s="23"/>
      <c r="R155" s="3"/>
      <c r="S155" s="3"/>
      <c r="T155" s="3"/>
      <c r="U155" s="24"/>
      <c r="V155" s="3"/>
      <c r="W155" s="3"/>
      <c r="X155" s="3"/>
      <c r="Y155" s="3"/>
      <c r="Z155" s="3"/>
    </row>
    <row r="156" spans="1:26" ht="78" hidden="1" customHeight="1" outlineLevel="1">
      <c r="A156" s="39" t="s">
        <v>352</v>
      </c>
      <c r="B156" s="79"/>
      <c r="C156" s="66" t="s">
        <v>425</v>
      </c>
      <c r="D156" s="15" t="s">
        <v>217</v>
      </c>
      <c r="E156" s="7">
        <v>1</v>
      </c>
      <c r="F156" s="7">
        <v>1</v>
      </c>
      <c r="G156" s="80"/>
      <c r="H156" s="320"/>
      <c r="I156" s="192">
        <v>150</v>
      </c>
      <c r="J156" s="192">
        <v>150</v>
      </c>
      <c r="K156" s="72"/>
      <c r="L156" s="82"/>
      <c r="M156" s="72">
        <f t="shared" si="37"/>
        <v>150</v>
      </c>
      <c r="N156" s="3"/>
      <c r="O156" s="3"/>
      <c r="P156" s="3"/>
      <c r="Q156" s="23"/>
      <c r="R156" s="3"/>
      <c r="S156" s="3"/>
      <c r="T156" s="3"/>
      <c r="U156" s="24"/>
      <c r="V156" s="3"/>
      <c r="W156" s="3"/>
      <c r="X156" s="3"/>
      <c r="Y156" s="3"/>
      <c r="Z156" s="3"/>
    </row>
    <row r="157" spans="1:26" ht="13.5" collapsed="1">
      <c r="A157" s="85" t="s">
        <v>353</v>
      </c>
      <c r="B157" s="86"/>
      <c r="C157" s="102" t="s">
        <v>429</v>
      </c>
      <c r="D157" s="87" t="s">
        <v>217</v>
      </c>
      <c r="E157" s="88">
        <f>SUM(E158:E162)</f>
        <v>5</v>
      </c>
      <c r="F157" s="88">
        <f>SUM(F158:F162)</f>
        <v>5</v>
      </c>
      <c r="G157" s="80"/>
      <c r="H157" s="320"/>
      <c r="I157" s="201">
        <f>SUM(I158:I162)</f>
        <v>968</v>
      </c>
      <c r="J157" s="201">
        <f t="shared" ref="J157:M157" si="38">SUM(J158:J162)</f>
        <v>968</v>
      </c>
      <c r="K157" s="201"/>
      <c r="L157" s="201"/>
      <c r="M157" s="201">
        <f t="shared" si="38"/>
        <v>968</v>
      </c>
      <c r="N157" s="3"/>
      <c r="O157" s="3"/>
      <c r="P157" s="3"/>
      <c r="Q157" s="23"/>
      <c r="R157" s="3"/>
      <c r="S157" s="3"/>
      <c r="T157" s="3"/>
      <c r="U157" s="24"/>
      <c r="V157" s="3"/>
      <c r="W157" s="3"/>
      <c r="X157" s="3"/>
      <c r="Y157" s="3"/>
      <c r="Z157" s="3"/>
    </row>
    <row r="158" spans="1:26" ht="51" hidden="1" customHeight="1" outlineLevel="1">
      <c r="A158" s="39" t="s">
        <v>355</v>
      </c>
      <c r="B158" s="86"/>
      <c r="C158" s="66" t="s">
        <v>421</v>
      </c>
      <c r="D158" s="15" t="s">
        <v>217</v>
      </c>
      <c r="E158" s="7">
        <v>1</v>
      </c>
      <c r="F158" s="7">
        <v>1</v>
      </c>
      <c r="G158" s="80"/>
      <c r="H158" s="320"/>
      <c r="I158" s="192">
        <v>80</v>
      </c>
      <c r="J158" s="192">
        <v>80</v>
      </c>
      <c r="K158" s="73"/>
      <c r="L158" s="200"/>
      <c r="M158" s="72">
        <f>J158</f>
        <v>80</v>
      </c>
      <c r="N158" s="3"/>
      <c r="O158" s="3"/>
      <c r="P158" s="3"/>
      <c r="Q158" s="23"/>
      <c r="R158" s="3"/>
      <c r="S158" s="3"/>
      <c r="T158" s="3"/>
      <c r="U158" s="24"/>
      <c r="V158" s="3"/>
      <c r="W158" s="3"/>
      <c r="X158" s="3"/>
      <c r="Y158" s="3"/>
      <c r="Z158" s="3"/>
    </row>
    <row r="159" spans="1:26" ht="63.75" hidden="1" customHeight="1" outlineLevel="1">
      <c r="A159" s="39" t="s">
        <v>356</v>
      </c>
      <c r="B159" s="86"/>
      <c r="C159" s="66" t="s">
        <v>422</v>
      </c>
      <c r="D159" s="15" t="s">
        <v>217</v>
      </c>
      <c r="E159" s="7">
        <v>1</v>
      </c>
      <c r="F159" s="7">
        <v>1</v>
      </c>
      <c r="G159" s="80"/>
      <c r="H159" s="320"/>
      <c r="I159" s="192">
        <v>57</v>
      </c>
      <c r="J159" s="192">
        <v>57</v>
      </c>
      <c r="K159" s="73"/>
      <c r="L159" s="200"/>
      <c r="M159" s="72">
        <f t="shared" ref="M159:M162" si="39">J159</f>
        <v>57</v>
      </c>
      <c r="N159" s="3"/>
      <c r="O159" s="3"/>
      <c r="P159" s="3"/>
      <c r="Q159" s="23"/>
      <c r="R159" s="3"/>
      <c r="S159" s="3"/>
      <c r="T159" s="3"/>
      <c r="U159" s="24"/>
      <c r="V159" s="3"/>
      <c r="W159" s="3"/>
      <c r="X159" s="3"/>
      <c r="Y159" s="3"/>
      <c r="Z159" s="3"/>
    </row>
    <row r="160" spans="1:26" ht="96" hidden="1" customHeight="1" outlineLevel="1">
      <c r="A160" s="39" t="s">
        <v>357</v>
      </c>
      <c r="B160" s="86"/>
      <c r="C160" s="66" t="s">
        <v>423</v>
      </c>
      <c r="D160" s="15" t="s">
        <v>217</v>
      </c>
      <c r="E160" s="7">
        <v>1</v>
      </c>
      <c r="F160" s="7">
        <v>1</v>
      </c>
      <c r="G160" s="80"/>
      <c r="H160" s="320"/>
      <c r="I160" s="192">
        <v>123</v>
      </c>
      <c r="J160" s="192">
        <v>123</v>
      </c>
      <c r="K160" s="73"/>
      <c r="L160" s="200"/>
      <c r="M160" s="72">
        <f t="shared" si="39"/>
        <v>123</v>
      </c>
      <c r="N160" s="3"/>
      <c r="O160" s="3"/>
      <c r="P160" s="3"/>
      <c r="Q160" s="23"/>
      <c r="R160" s="3"/>
      <c r="S160" s="3"/>
      <c r="T160" s="3"/>
      <c r="U160" s="24"/>
      <c r="V160" s="3"/>
      <c r="W160" s="3"/>
      <c r="X160" s="3"/>
      <c r="Y160" s="3"/>
      <c r="Z160" s="3"/>
    </row>
    <row r="161" spans="1:26" ht="69" hidden="1" customHeight="1" outlineLevel="1">
      <c r="A161" s="39" t="s">
        <v>358</v>
      </c>
      <c r="B161" s="86"/>
      <c r="C161" s="66" t="s">
        <v>424</v>
      </c>
      <c r="D161" s="15" t="s">
        <v>217</v>
      </c>
      <c r="E161" s="7">
        <v>1</v>
      </c>
      <c r="F161" s="7">
        <v>1</v>
      </c>
      <c r="G161" s="80"/>
      <c r="H161" s="320"/>
      <c r="I161" s="192">
        <v>110</v>
      </c>
      <c r="J161" s="192">
        <v>110</v>
      </c>
      <c r="K161" s="73"/>
      <c r="L161" s="200"/>
      <c r="M161" s="72">
        <f t="shared" si="39"/>
        <v>110</v>
      </c>
      <c r="N161" s="3"/>
      <c r="O161" s="3"/>
      <c r="P161" s="3"/>
      <c r="Q161" s="23"/>
      <c r="R161" s="3"/>
      <c r="S161" s="3"/>
      <c r="T161" s="3"/>
      <c r="U161" s="24"/>
      <c r="V161" s="3"/>
      <c r="W161" s="3"/>
      <c r="X161" s="3"/>
      <c r="Y161" s="3"/>
      <c r="Z161" s="3"/>
    </row>
    <row r="162" spans="1:26" ht="83.25" hidden="1" customHeight="1" outlineLevel="1">
      <c r="A162" s="39" t="s">
        <v>359</v>
      </c>
      <c r="B162" s="79"/>
      <c r="C162" s="66" t="s">
        <v>425</v>
      </c>
      <c r="D162" s="15" t="s">
        <v>217</v>
      </c>
      <c r="E162" s="7">
        <v>1</v>
      </c>
      <c r="F162" s="7">
        <v>1</v>
      </c>
      <c r="G162" s="80"/>
      <c r="H162" s="320"/>
      <c r="I162" s="192">
        <v>598</v>
      </c>
      <c r="J162" s="192">
        <v>598</v>
      </c>
      <c r="K162" s="77"/>
      <c r="L162" s="203"/>
      <c r="M162" s="72">
        <f t="shared" si="39"/>
        <v>598</v>
      </c>
      <c r="N162" s="3"/>
      <c r="O162" s="3"/>
      <c r="P162" s="3"/>
      <c r="Q162" s="23"/>
      <c r="R162" s="3"/>
      <c r="S162" s="3"/>
      <c r="T162" s="3"/>
      <c r="U162" s="24"/>
      <c r="V162" s="3"/>
      <c r="W162" s="3"/>
      <c r="X162" s="3"/>
      <c r="Y162" s="3"/>
      <c r="Z162" s="3"/>
    </row>
    <row r="163" spans="1:26" collapsed="1">
      <c r="A163" s="8">
        <v>5</v>
      </c>
      <c r="B163" s="17"/>
      <c r="C163" s="101" t="s">
        <v>198</v>
      </c>
      <c r="D163" s="12" t="s">
        <v>173</v>
      </c>
      <c r="E163" s="27">
        <f>E164+E170</f>
        <v>202</v>
      </c>
      <c r="F163" s="27">
        <f>F164+F170</f>
        <v>202</v>
      </c>
      <c r="G163" s="27"/>
      <c r="H163" s="320"/>
      <c r="I163" s="76">
        <f>I164+I170</f>
        <v>56522</v>
      </c>
      <c r="J163" s="76">
        <f t="shared" ref="J163:M163" si="40">J164+J170</f>
        <v>52502</v>
      </c>
      <c r="K163" s="76">
        <f t="shared" si="40"/>
        <v>4020</v>
      </c>
      <c r="L163" s="76"/>
      <c r="M163" s="76">
        <f t="shared" si="40"/>
        <v>52502</v>
      </c>
      <c r="N163" s="3"/>
      <c r="O163" s="3"/>
      <c r="P163" s="3"/>
      <c r="Q163" s="23"/>
      <c r="R163" s="3"/>
      <c r="S163" s="3"/>
      <c r="T163" s="3"/>
      <c r="U163" s="24"/>
      <c r="V163" s="3"/>
      <c r="W163" s="3"/>
      <c r="X163" s="3"/>
      <c r="Y163" s="3"/>
      <c r="Z163" s="3"/>
    </row>
    <row r="164" spans="1:26" ht="15" customHeight="1">
      <c r="A164" s="40" t="s">
        <v>116</v>
      </c>
      <c r="B164" s="17"/>
      <c r="C164" s="67" t="s">
        <v>199</v>
      </c>
      <c r="D164" s="19" t="s">
        <v>173</v>
      </c>
      <c r="E164" s="20">
        <f>SUM(E165:E169)</f>
        <v>167</v>
      </c>
      <c r="F164" s="20">
        <f>SUM(F165:F169)</f>
        <v>167</v>
      </c>
      <c r="G164" s="20"/>
      <c r="H164" s="320"/>
      <c r="I164" s="78">
        <f>SUM(I165:I169)</f>
        <v>6752</v>
      </c>
      <c r="J164" s="78">
        <f>SUM(J165:J169)</f>
        <v>6752</v>
      </c>
      <c r="K164" s="78"/>
      <c r="L164" s="82"/>
      <c r="M164" s="78">
        <f>SUM(M165:M169)</f>
        <v>6752</v>
      </c>
      <c r="N164" s="3"/>
      <c r="O164" s="3"/>
      <c r="P164" s="3"/>
      <c r="Q164" s="23"/>
      <c r="R164" s="3"/>
      <c r="S164" s="3"/>
      <c r="T164" s="3"/>
      <c r="U164" s="24"/>
      <c r="V164" s="3"/>
      <c r="W164" s="3"/>
      <c r="X164" s="3"/>
      <c r="Y164" s="3"/>
      <c r="Z164" s="3"/>
    </row>
    <row r="165" spans="1:26" ht="12.75" hidden="1" customHeight="1" outlineLevel="1">
      <c r="A165" s="300" t="s">
        <v>118</v>
      </c>
      <c r="B165" s="17"/>
      <c r="C165" s="302" t="s">
        <v>200</v>
      </c>
      <c r="D165" s="304" t="s">
        <v>173</v>
      </c>
      <c r="E165" s="45">
        <v>45</v>
      </c>
      <c r="F165" s="7">
        <v>45</v>
      </c>
      <c r="G165" s="97"/>
      <c r="H165" s="320"/>
      <c r="I165" s="195">
        <v>1134</v>
      </c>
      <c r="J165" s="195">
        <v>1134</v>
      </c>
      <c r="K165" s="81"/>
      <c r="L165" s="83"/>
      <c r="M165" s="195">
        <f>J165</f>
        <v>1134</v>
      </c>
      <c r="N165" s="3"/>
      <c r="O165" s="3"/>
      <c r="P165" s="3"/>
      <c r="Q165" s="23"/>
      <c r="R165" s="3"/>
      <c r="S165" s="3"/>
      <c r="T165" s="3"/>
      <c r="U165" s="24"/>
      <c r="V165" s="3"/>
      <c r="W165" s="3"/>
      <c r="X165" s="3"/>
      <c r="Y165" s="3"/>
      <c r="Z165" s="3"/>
    </row>
    <row r="166" spans="1:26" ht="12.75" hidden="1" customHeight="1" outlineLevel="1">
      <c r="A166" s="301"/>
      <c r="B166" s="17"/>
      <c r="C166" s="303"/>
      <c r="D166" s="305"/>
      <c r="E166" s="45">
        <v>40</v>
      </c>
      <c r="F166" s="7">
        <v>40</v>
      </c>
      <c r="G166" s="97"/>
      <c r="H166" s="320"/>
      <c r="I166" s="195">
        <v>1076</v>
      </c>
      <c r="J166" s="195">
        <v>1076</v>
      </c>
      <c r="K166" s="81"/>
      <c r="L166" s="83"/>
      <c r="M166" s="195">
        <f t="shared" ref="M166:M169" si="41">J166</f>
        <v>1076</v>
      </c>
      <c r="N166" s="3"/>
      <c r="O166" s="3"/>
      <c r="P166" s="3"/>
      <c r="Q166" s="23"/>
      <c r="R166" s="3"/>
      <c r="S166" s="3"/>
      <c r="T166" s="3"/>
      <c r="U166" s="24"/>
      <c r="V166" s="3"/>
      <c r="W166" s="3"/>
      <c r="X166" s="3"/>
      <c r="Y166" s="3"/>
      <c r="Z166" s="3"/>
    </row>
    <row r="167" spans="1:26" ht="12.75" hidden="1" customHeight="1" outlineLevel="1">
      <c r="A167" s="39" t="s">
        <v>119</v>
      </c>
      <c r="B167" s="17"/>
      <c r="C167" s="66" t="s">
        <v>201</v>
      </c>
      <c r="D167" s="15" t="s">
        <v>173</v>
      </c>
      <c r="E167" s="45">
        <v>12</v>
      </c>
      <c r="F167" s="7">
        <v>12</v>
      </c>
      <c r="G167" s="97"/>
      <c r="H167" s="320"/>
      <c r="I167" s="195">
        <v>468</v>
      </c>
      <c r="J167" s="195">
        <v>468</v>
      </c>
      <c r="K167" s="81"/>
      <c r="L167" s="83"/>
      <c r="M167" s="195">
        <f t="shared" si="41"/>
        <v>468</v>
      </c>
      <c r="N167" s="3"/>
      <c r="O167" s="3"/>
      <c r="P167" s="3"/>
      <c r="Q167" s="23"/>
      <c r="R167" s="3"/>
      <c r="S167" s="3"/>
      <c r="T167" s="3"/>
      <c r="U167" s="24"/>
      <c r="V167" s="3"/>
      <c r="W167" s="3"/>
      <c r="X167" s="3"/>
      <c r="Y167" s="3"/>
      <c r="Z167" s="3"/>
    </row>
    <row r="168" spans="1:26" ht="12.75" hidden="1" customHeight="1" outlineLevel="1">
      <c r="A168" s="39" t="s">
        <v>120</v>
      </c>
      <c r="B168" s="17"/>
      <c r="C168" s="66" t="s">
        <v>202</v>
      </c>
      <c r="D168" s="15" t="s">
        <v>173</v>
      </c>
      <c r="E168" s="45">
        <v>46</v>
      </c>
      <c r="F168" s="7">
        <v>46</v>
      </c>
      <c r="G168" s="97"/>
      <c r="H168" s="320"/>
      <c r="I168" s="195">
        <v>2346</v>
      </c>
      <c r="J168" s="195">
        <v>2346</v>
      </c>
      <c r="K168" s="81"/>
      <c r="L168" s="83"/>
      <c r="M168" s="195">
        <f t="shared" si="41"/>
        <v>2346</v>
      </c>
      <c r="N168" s="3"/>
      <c r="O168" s="3"/>
      <c r="P168" s="3"/>
      <c r="Q168" s="23"/>
      <c r="R168" s="3"/>
      <c r="S168" s="3"/>
      <c r="T168" s="3"/>
      <c r="U168" s="24"/>
      <c r="V168" s="3"/>
      <c r="W168" s="3"/>
      <c r="X168" s="3"/>
      <c r="Y168" s="3"/>
      <c r="Z168" s="3"/>
    </row>
    <row r="169" spans="1:26" ht="12.75" hidden="1" customHeight="1" outlineLevel="1">
      <c r="A169" s="39" t="s">
        <v>121</v>
      </c>
      <c r="B169" s="17"/>
      <c r="C169" s="66" t="s">
        <v>203</v>
      </c>
      <c r="D169" s="15" t="s">
        <v>173</v>
      </c>
      <c r="E169" s="45">
        <v>24</v>
      </c>
      <c r="F169" s="7">
        <v>24</v>
      </c>
      <c r="G169" s="97"/>
      <c r="H169" s="320"/>
      <c r="I169" s="195">
        <v>1728</v>
      </c>
      <c r="J169" s="195">
        <v>1728</v>
      </c>
      <c r="K169" s="81"/>
      <c r="L169" s="83"/>
      <c r="M169" s="195">
        <f t="shared" si="41"/>
        <v>1728</v>
      </c>
      <c r="N169" s="3"/>
      <c r="O169" s="3"/>
      <c r="P169" s="3"/>
      <c r="Q169" s="23"/>
      <c r="R169" s="3"/>
      <c r="S169" s="3"/>
      <c r="T169" s="3"/>
      <c r="U169" s="24"/>
      <c r="V169" s="3"/>
      <c r="W169" s="3"/>
      <c r="X169" s="3"/>
      <c r="Y169" s="3"/>
      <c r="Z169" s="3"/>
    </row>
    <row r="170" spans="1:26" ht="12.75" customHeight="1" collapsed="1">
      <c r="A170" s="40" t="s">
        <v>122</v>
      </c>
      <c r="B170" s="17"/>
      <c r="C170" s="18" t="s">
        <v>204</v>
      </c>
      <c r="D170" s="19" t="s">
        <v>173</v>
      </c>
      <c r="E170" s="20">
        <f>SUM(E171:E177)</f>
        <v>35</v>
      </c>
      <c r="F170" s="20">
        <f>SUM(F171:F177)</f>
        <v>35</v>
      </c>
      <c r="G170" s="20"/>
      <c r="H170" s="320"/>
      <c r="I170" s="78">
        <f>SUM(I171:I177)</f>
        <v>49770</v>
      </c>
      <c r="J170" s="78">
        <f t="shared" ref="J170:M170" si="42">SUM(J171:J177)</f>
        <v>45750</v>
      </c>
      <c r="K170" s="78">
        <f t="shared" si="42"/>
        <v>4020</v>
      </c>
      <c r="L170" s="78"/>
      <c r="M170" s="78">
        <f t="shared" si="42"/>
        <v>45750</v>
      </c>
      <c r="N170" s="3"/>
      <c r="O170" s="3"/>
      <c r="P170" s="3"/>
      <c r="Q170" s="23"/>
      <c r="R170" s="3"/>
      <c r="S170" s="3"/>
      <c r="T170" s="3"/>
      <c r="U170" s="24"/>
      <c r="V170" s="3"/>
      <c r="W170" s="3"/>
      <c r="X170" s="3"/>
      <c r="Y170" s="3"/>
      <c r="Z170" s="3"/>
    </row>
    <row r="171" spans="1:26" ht="24" hidden="1" customHeight="1" outlineLevel="1">
      <c r="A171" s="39" t="s">
        <v>123</v>
      </c>
      <c r="B171" s="17"/>
      <c r="C171" s="66" t="s">
        <v>205</v>
      </c>
      <c r="D171" s="15" t="s">
        <v>173</v>
      </c>
      <c r="E171" s="45">
        <v>6</v>
      </c>
      <c r="F171" s="7">
        <v>6</v>
      </c>
      <c r="G171" s="97"/>
      <c r="H171" s="320"/>
      <c r="I171" s="195">
        <v>921</v>
      </c>
      <c r="J171" s="195">
        <v>845</v>
      </c>
      <c r="K171" s="81">
        <f>I171-J171</f>
        <v>76</v>
      </c>
      <c r="L171" s="316" t="s">
        <v>162</v>
      </c>
      <c r="M171" s="60">
        <f>J171</f>
        <v>845</v>
      </c>
      <c r="N171" s="3"/>
      <c r="O171" s="3"/>
      <c r="P171" s="3"/>
      <c r="Q171" s="23"/>
      <c r="R171" s="3"/>
      <c r="S171" s="3"/>
      <c r="T171" s="3"/>
      <c r="U171" s="24"/>
      <c r="V171" s="3"/>
      <c r="W171" s="3"/>
      <c r="X171" s="3"/>
      <c r="Y171" s="3"/>
      <c r="Z171" s="3"/>
    </row>
    <row r="172" spans="1:26" ht="12.75" hidden="1" customHeight="1" outlineLevel="1">
      <c r="A172" s="300" t="s">
        <v>124</v>
      </c>
      <c r="B172" s="17"/>
      <c r="C172" s="302" t="s">
        <v>206</v>
      </c>
      <c r="D172" s="304" t="s">
        <v>173</v>
      </c>
      <c r="E172" s="45">
        <v>4</v>
      </c>
      <c r="F172" s="7">
        <v>4</v>
      </c>
      <c r="G172" s="97"/>
      <c r="H172" s="320"/>
      <c r="I172" s="195">
        <v>17571</v>
      </c>
      <c r="J172" s="195">
        <v>17552</v>
      </c>
      <c r="K172" s="81">
        <f t="shared" ref="K172:K177" si="43">I172-J172</f>
        <v>19</v>
      </c>
      <c r="L172" s="317"/>
      <c r="M172" s="60">
        <f t="shared" ref="M172:M177" si="44">J172</f>
        <v>17552</v>
      </c>
      <c r="N172" s="3"/>
      <c r="O172" s="3"/>
      <c r="P172" s="3"/>
      <c r="Q172" s="23"/>
      <c r="R172" s="3"/>
      <c r="S172" s="3"/>
      <c r="T172" s="3"/>
      <c r="U172" s="24"/>
      <c r="V172" s="3"/>
      <c r="W172" s="3"/>
      <c r="X172" s="3"/>
      <c r="Y172" s="3"/>
      <c r="Z172" s="3"/>
    </row>
    <row r="173" spans="1:26" ht="12.75" hidden="1" customHeight="1" outlineLevel="1">
      <c r="A173" s="301"/>
      <c r="B173" s="17"/>
      <c r="C173" s="303"/>
      <c r="D173" s="305"/>
      <c r="E173" s="45">
        <v>1</v>
      </c>
      <c r="F173" s="7">
        <v>1</v>
      </c>
      <c r="G173" s="97"/>
      <c r="H173" s="320"/>
      <c r="I173" s="195">
        <v>6193</v>
      </c>
      <c r="J173" s="195">
        <v>6193</v>
      </c>
      <c r="K173" s="81"/>
      <c r="L173" s="83"/>
      <c r="M173" s="60">
        <f t="shared" si="44"/>
        <v>6193</v>
      </c>
      <c r="N173" s="3"/>
      <c r="O173" s="3"/>
      <c r="P173" s="3"/>
      <c r="Q173" s="23"/>
      <c r="R173" s="3"/>
      <c r="S173" s="3"/>
      <c r="T173" s="3"/>
      <c r="U173" s="24"/>
      <c r="V173" s="3"/>
      <c r="W173" s="3"/>
      <c r="X173" s="3"/>
      <c r="Y173" s="3"/>
      <c r="Z173" s="3"/>
    </row>
    <row r="174" spans="1:26" ht="12.75" hidden="1" customHeight="1" outlineLevel="1">
      <c r="A174" s="39" t="s">
        <v>125</v>
      </c>
      <c r="B174" s="17"/>
      <c r="C174" s="66" t="s">
        <v>430</v>
      </c>
      <c r="D174" s="15" t="s">
        <v>173</v>
      </c>
      <c r="E174" s="45">
        <v>1</v>
      </c>
      <c r="F174" s="7">
        <v>1</v>
      </c>
      <c r="G174" s="97"/>
      <c r="H174" s="320"/>
      <c r="I174" s="195">
        <v>6550</v>
      </c>
      <c r="J174" s="195">
        <v>6550</v>
      </c>
      <c r="K174" s="81"/>
      <c r="L174" s="83"/>
      <c r="M174" s="60">
        <f t="shared" si="44"/>
        <v>6550</v>
      </c>
      <c r="N174" s="3"/>
      <c r="O174" s="3"/>
      <c r="P174" s="3"/>
      <c r="Q174" s="23"/>
      <c r="R174" s="3"/>
      <c r="S174" s="3"/>
      <c r="T174" s="3"/>
      <c r="U174" s="24"/>
      <c r="V174" s="3"/>
      <c r="W174" s="3"/>
      <c r="X174" s="3"/>
      <c r="Y174" s="3"/>
      <c r="Z174" s="3"/>
    </row>
    <row r="175" spans="1:26" ht="12.75" hidden="1" customHeight="1" outlineLevel="1">
      <c r="A175" s="39" t="s">
        <v>126</v>
      </c>
      <c r="B175" s="17"/>
      <c r="C175" s="66" t="s">
        <v>431</v>
      </c>
      <c r="D175" s="29" t="s">
        <v>173</v>
      </c>
      <c r="E175" s="45">
        <v>4</v>
      </c>
      <c r="F175" s="7">
        <v>4</v>
      </c>
      <c r="G175" s="30"/>
      <c r="H175" s="320"/>
      <c r="I175" s="195">
        <v>1680</v>
      </c>
      <c r="J175" s="195">
        <v>1196</v>
      </c>
      <c r="K175" s="81">
        <f t="shared" si="43"/>
        <v>484</v>
      </c>
      <c r="L175" s="316" t="s">
        <v>162</v>
      </c>
      <c r="M175" s="60">
        <f t="shared" si="44"/>
        <v>1196</v>
      </c>
      <c r="N175" s="3"/>
      <c r="O175" s="3"/>
      <c r="P175" s="3"/>
      <c r="Q175" s="23"/>
      <c r="R175" s="3"/>
      <c r="S175" s="3"/>
      <c r="T175" s="3"/>
      <c r="U175" s="24"/>
      <c r="V175" s="3"/>
      <c r="W175" s="3"/>
      <c r="X175" s="3"/>
      <c r="Y175" s="3"/>
      <c r="Z175" s="3"/>
    </row>
    <row r="176" spans="1:26" ht="12.75" hidden="1" customHeight="1" outlineLevel="1">
      <c r="A176" s="39" t="s">
        <v>127</v>
      </c>
      <c r="B176" s="17"/>
      <c r="C176" s="66" t="s">
        <v>432</v>
      </c>
      <c r="D176" s="15" t="s">
        <v>173</v>
      </c>
      <c r="E176" s="45">
        <v>1</v>
      </c>
      <c r="F176" s="7">
        <v>1</v>
      </c>
      <c r="G176" s="97"/>
      <c r="H176" s="320"/>
      <c r="I176" s="195">
        <v>8980</v>
      </c>
      <c r="J176" s="195">
        <v>8025</v>
      </c>
      <c r="K176" s="81">
        <f t="shared" si="43"/>
        <v>955</v>
      </c>
      <c r="L176" s="318"/>
      <c r="M176" s="60">
        <f t="shared" si="44"/>
        <v>8025</v>
      </c>
      <c r="N176" s="3"/>
      <c r="O176" s="3"/>
      <c r="P176" s="3"/>
      <c r="Q176" s="23"/>
      <c r="R176" s="3"/>
      <c r="S176" s="3"/>
      <c r="T176" s="3"/>
      <c r="U176" s="24"/>
      <c r="V176" s="3"/>
      <c r="W176" s="3"/>
      <c r="X176" s="3"/>
      <c r="Y176" s="3"/>
      <c r="Z176" s="3"/>
    </row>
    <row r="177" spans="1:26" ht="12.75" hidden="1" customHeight="1" outlineLevel="1">
      <c r="A177" s="39" t="s">
        <v>128</v>
      </c>
      <c r="B177" s="17"/>
      <c r="C177" s="66" t="s">
        <v>433</v>
      </c>
      <c r="D177" s="15" t="s">
        <v>173</v>
      </c>
      <c r="E177" s="45">
        <v>18</v>
      </c>
      <c r="F177" s="7">
        <v>18</v>
      </c>
      <c r="G177" s="97"/>
      <c r="H177" s="320"/>
      <c r="I177" s="195">
        <v>7875</v>
      </c>
      <c r="J177" s="195">
        <v>5389</v>
      </c>
      <c r="K177" s="81">
        <f t="shared" si="43"/>
        <v>2486</v>
      </c>
      <c r="L177" s="317"/>
      <c r="M177" s="60">
        <f t="shared" si="44"/>
        <v>5389</v>
      </c>
      <c r="N177" s="3"/>
      <c r="O177" s="3"/>
      <c r="P177" s="3"/>
      <c r="Q177" s="23"/>
      <c r="R177" s="3"/>
      <c r="S177" s="3"/>
      <c r="T177" s="3"/>
      <c r="U177" s="24"/>
      <c r="V177" s="3"/>
      <c r="W177" s="3"/>
      <c r="X177" s="3"/>
      <c r="Y177" s="3"/>
      <c r="Z177" s="3"/>
    </row>
    <row r="178" spans="1:26" ht="27.75" customHeight="1" collapsed="1">
      <c r="A178" s="46" t="s">
        <v>131</v>
      </c>
      <c r="B178" s="17"/>
      <c r="C178" s="101" t="s">
        <v>207</v>
      </c>
      <c r="D178" s="15"/>
      <c r="E178" s="61">
        <f>E179+E193</f>
        <v>237</v>
      </c>
      <c r="F178" s="61">
        <f>F179+F193</f>
        <v>237</v>
      </c>
      <c r="G178" s="97"/>
      <c r="H178" s="320"/>
      <c r="I178" s="90">
        <f>I179+I193</f>
        <v>305488</v>
      </c>
      <c r="J178" s="90">
        <f t="shared" ref="J178:K178" si="45">J179+J193</f>
        <v>176072</v>
      </c>
      <c r="K178" s="90">
        <f t="shared" si="45"/>
        <v>129416</v>
      </c>
      <c r="L178" s="90"/>
      <c r="M178" s="90">
        <f>M179+M193</f>
        <v>176072</v>
      </c>
      <c r="N178" s="3"/>
      <c r="O178" s="3"/>
      <c r="P178" s="3"/>
      <c r="Q178" s="23"/>
      <c r="R178" s="3"/>
      <c r="S178" s="3"/>
      <c r="T178" s="3"/>
      <c r="U178" s="24"/>
      <c r="V178" s="3"/>
      <c r="W178" s="3"/>
      <c r="X178" s="3"/>
      <c r="Y178" s="3"/>
      <c r="Z178" s="3"/>
    </row>
    <row r="179" spans="1:26" ht="42.75" customHeight="1">
      <c r="A179" s="46" t="s">
        <v>96</v>
      </c>
      <c r="B179" s="17"/>
      <c r="C179" s="101" t="s">
        <v>208</v>
      </c>
      <c r="D179" s="12" t="s">
        <v>173</v>
      </c>
      <c r="E179" s="61">
        <f>E180+E186+E188+E190</f>
        <v>224</v>
      </c>
      <c r="F179" s="61">
        <f>F180+F186+F188+F190</f>
        <v>224</v>
      </c>
      <c r="G179" s="61"/>
      <c r="H179" s="320"/>
      <c r="I179" s="90">
        <f>I180+I186+I188+I190</f>
        <v>221067</v>
      </c>
      <c r="J179" s="90">
        <f>J180+J186+J188+J190</f>
        <v>91651</v>
      </c>
      <c r="K179" s="90">
        <f t="shared" ref="K179:M179" si="46">K180+K186+K188+K190</f>
        <v>129416</v>
      </c>
      <c r="L179" s="90"/>
      <c r="M179" s="90">
        <f t="shared" si="46"/>
        <v>91651</v>
      </c>
      <c r="N179" s="3"/>
      <c r="O179" s="3"/>
      <c r="P179" s="3"/>
      <c r="Q179" s="23"/>
      <c r="R179" s="3"/>
      <c r="S179" s="3"/>
      <c r="T179" s="3"/>
      <c r="U179" s="24"/>
      <c r="V179" s="3"/>
      <c r="W179" s="3"/>
      <c r="X179" s="3"/>
      <c r="Y179" s="3"/>
      <c r="Z179" s="3"/>
    </row>
    <row r="180" spans="1:26" ht="37.5" customHeight="1">
      <c r="A180" s="48" t="s">
        <v>69</v>
      </c>
      <c r="B180" s="17"/>
      <c r="C180" s="67" t="s">
        <v>209</v>
      </c>
      <c r="D180" s="52" t="s">
        <v>173</v>
      </c>
      <c r="E180" s="58">
        <f>SUM(E181:E185)</f>
        <v>16</v>
      </c>
      <c r="F180" s="58">
        <f>SUM(F181:F185)</f>
        <v>16</v>
      </c>
      <c r="G180" s="58"/>
      <c r="H180" s="320"/>
      <c r="I180" s="78">
        <f>SUM(I181:I185)</f>
        <v>16827</v>
      </c>
      <c r="J180" s="78">
        <f t="shared" ref="J180:M180" si="47">SUM(J181:J185)</f>
        <v>15653</v>
      </c>
      <c r="K180" s="78">
        <f t="shared" si="47"/>
        <v>1174</v>
      </c>
      <c r="L180" s="287" t="s">
        <v>162</v>
      </c>
      <c r="M180" s="78">
        <f t="shared" si="47"/>
        <v>15653</v>
      </c>
      <c r="N180" s="3"/>
      <c r="O180" s="3"/>
      <c r="P180" s="3"/>
      <c r="Q180" s="23"/>
      <c r="R180" s="3"/>
      <c r="S180" s="3"/>
      <c r="T180" s="3"/>
      <c r="U180" s="24"/>
      <c r="V180" s="3"/>
      <c r="W180" s="3"/>
      <c r="X180" s="3"/>
      <c r="Y180" s="3"/>
      <c r="Z180" s="3"/>
    </row>
    <row r="181" spans="1:26" ht="12.75" hidden="1" customHeight="1" outlineLevel="1">
      <c r="A181" s="291" t="s">
        <v>132</v>
      </c>
      <c r="B181" s="17"/>
      <c r="C181" s="293" t="s">
        <v>210</v>
      </c>
      <c r="D181" s="295" t="s">
        <v>173</v>
      </c>
      <c r="E181" s="57">
        <v>3</v>
      </c>
      <c r="F181" s="28">
        <v>3</v>
      </c>
      <c r="G181" s="97"/>
      <c r="H181" s="320"/>
      <c r="I181" s="74">
        <v>2171</v>
      </c>
      <c r="J181" s="74">
        <v>2171</v>
      </c>
      <c r="K181" s="81"/>
      <c r="L181" s="193"/>
      <c r="M181" s="60">
        <f>J181</f>
        <v>2171</v>
      </c>
      <c r="N181" s="3"/>
      <c r="O181" s="3"/>
      <c r="P181" s="3"/>
      <c r="Q181" s="23"/>
      <c r="R181" s="3"/>
      <c r="S181" s="3"/>
      <c r="T181" s="3"/>
      <c r="U181" s="24"/>
      <c r="V181" s="3"/>
      <c r="W181" s="3"/>
      <c r="X181" s="3"/>
      <c r="Y181" s="3"/>
      <c r="Z181" s="3"/>
    </row>
    <row r="182" spans="1:26" ht="34.5" hidden="1" customHeight="1" outlineLevel="1">
      <c r="A182" s="292"/>
      <c r="B182" s="17"/>
      <c r="C182" s="294"/>
      <c r="D182" s="296"/>
      <c r="E182" s="57">
        <v>2</v>
      </c>
      <c r="F182" s="28">
        <v>2</v>
      </c>
      <c r="G182" s="97"/>
      <c r="H182" s="320"/>
      <c r="I182" s="74">
        <v>2555</v>
      </c>
      <c r="J182" s="74">
        <v>1381</v>
      </c>
      <c r="K182" s="81">
        <f>I182-J182</f>
        <v>1174</v>
      </c>
      <c r="L182" s="204" t="s">
        <v>162</v>
      </c>
      <c r="M182" s="60">
        <f>J182</f>
        <v>1381</v>
      </c>
      <c r="N182" s="3"/>
      <c r="O182" s="3"/>
      <c r="P182" s="3"/>
      <c r="Q182" s="23"/>
      <c r="R182" s="3"/>
      <c r="S182" s="3"/>
      <c r="T182" s="3"/>
      <c r="U182" s="24"/>
      <c r="V182" s="3"/>
      <c r="W182" s="3"/>
      <c r="X182" s="3"/>
      <c r="Y182" s="3"/>
      <c r="Z182" s="3"/>
    </row>
    <row r="183" spans="1:26" ht="41.25" hidden="1" customHeight="1" outlineLevel="1">
      <c r="A183" s="56" t="s">
        <v>365</v>
      </c>
      <c r="B183" s="17"/>
      <c r="C183" s="55" t="s">
        <v>434</v>
      </c>
      <c r="D183" s="38" t="s">
        <v>173</v>
      </c>
      <c r="E183" s="57">
        <v>8</v>
      </c>
      <c r="F183" s="28">
        <v>8</v>
      </c>
      <c r="G183" s="97"/>
      <c r="H183" s="320"/>
      <c r="I183" s="74">
        <v>7712</v>
      </c>
      <c r="J183" s="74">
        <v>7712</v>
      </c>
      <c r="K183" s="81"/>
      <c r="L183" s="83"/>
      <c r="M183" s="60">
        <f t="shared" ref="M183:M185" si="48">J183</f>
        <v>7712</v>
      </c>
      <c r="N183" s="3"/>
      <c r="O183" s="3"/>
      <c r="P183" s="3"/>
      <c r="Q183" s="23"/>
      <c r="R183" s="3"/>
      <c r="S183" s="3"/>
      <c r="T183" s="3"/>
      <c r="U183" s="24"/>
      <c r="V183" s="3"/>
      <c r="W183" s="3"/>
      <c r="X183" s="3"/>
      <c r="Y183" s="3"/>
      <c r="Z183" s="3"/>
    </row>
    <row r="184" spans="1:26" ht="12.75" hidden="1" customHeight="1" outlineLevel="1">
      <c r="A184" s="56" t="s">
        <v>366</v>
      </c>
      <c r="B184" s="17"/>
      <c r="C184" s="66" t="s">
        <v>435</v>
      </c>
      <c r="D184" s="38" t="s">
        <v>438</v>
      </c>
      <c r="E184" s="57">
        <v>2</v>
      </c>
      <c r="F184" s="28">
        <v>2</v>
      </c>
      <c r="G184" s="97"/>
      <c r="H184" s="320"/>
      <c r="I184" s="74">
        <v>1400</v>
      </c>
      <c r="J184" s="74">
        <v>1400</v>
      </c>
      <c r="K184" s="81"/>
      <c r="L184" s="83"/>
      <c r="M184" s="60">
        <f t="shared" si="48"/>
        <v>1400</v>
      </c>
      <c r="N184" s="3"/>
      <c r="O184" s="3"/>
      <c r="P184" s="3"/>
      <c r="Q184" s="23"/>
      <c r="R184" s="3"/>
      <c r="S184" s="3"/>
      <c r="T184" s="3"/>
      <c r="U184" s="24"/>
      <c r="V184" s="3"/>
      <c r="W184" s="3"/>
      <c r="X184" s="3"/>
      <c r="Y184" s="3"/>
      <c r="Z184" s="3"/>
    </row>
    <row r="185" spans="1:26" ht="12.75" hidden="1" customHeight="1" outlineLevel="1">
      <c r="A185" s="56" t="s">
        <v>367</v>
      </c>
      <c r="B185" s="17"/>
      <c r="C185" s="66" t="s">
        <v>436</v>
      </c>
      <c r="D185" s="38" t="s">
        <v>217</v>
      </c>
      <c r="E185" s="57">
        <v>1</v>
      </c>
      <c r="F185" s="28">
        <v>1</v>
      </c>
      <c r="G185" s="97"/>
      <c r="H185" s="320"/>
      <c r="I185" s="74">
        <v>2989</v>
      </c>
      <c r="J185" s="74">
        <v>2989</v>
      </c>
      <c r="K185" s="81"/>
      <c r="L185" s="83"/>
      <c r="M185" s="60">
        <f t="shared" si="48"/>
        <v>2989</v>
      </c>
      <c r="N185" s="3"/>
      <c r="O185" s="3"/>
      <c r="P185" s="3"/>
      <c r="Q185" s="23"/>
      <c r="R185" s="3"/>
      <c r="S185" s="3"/>
      <c r="T185" s="3"/>
      <c r="U185" s="24"/>
      <c r="V185" s="3"/>
      <c r="W185" s="3"/>
      <c r="X185" s="3"/>
      <c r="Y185" s="3"/>
      <c r="Z185" s="3"/>
    </row>
    <row r="186" spans="1:26" ht="12.75" customHeight="1" collapsed="1">
      <c r="A186" s="48" t="s">
        <v>70</v>
      </c>
      <c r="B186" s="17"/>
      <c r="C186" s="51" t="s">
        <v>211</v>
      </c>
      <c r="D186" s="52" t="s">
        <v>173</v>
      </c>
      <c r="E186" s="59">
        <f>E187</f>
        <v>6</v>
      </c>
      <c r="F186" s="59">
        <f>F187</f>
        <v>6</v>
      </c>
      <c r="G186" s="97"/>
      <c r="H186" s="320"/>
      <c r="I186" s="205">
        <f>I187</f>
        <v>52499</v>
      </c>
      <c r="J186" s="205">
        <f>J187</f>
        <v>52499</v>
      </c>
      <c r="K186" s="81"/>
      <c r="L186" s="82"/>
      <c r="M186" s="54">
        <f>M187</f>
        <v>52499</v>
      </c>
      <c r="N186" s="3"/>
      <c r="O186" s="3"/>
      <c r="P186" s="3"/>
      <c r="Q186" s="23"/>
      <c r="R186" s="3"/>
      <c r="S186" s="3"/>
      <c r="T186" s="3"/>
      <c r="U186" s="24"/>
      <c r="V186" s="3"/>
      <c r="W186" s="3"/>
      <c r="X186" s="3"/>
      <c r="Y186" s="3"/>
      <c r="Z186" s="3"/>
    </row>
    <row r="187" spans="1:26" ht="30" hidden="1" customHeight="1" outlineLevel="1">
      <c r="A187" s="56" t="s">
        <v>133</v>
      </c>
      <c r="B187" s="17"/>
      <c r="C187" s="55" t="s">
        <v>212</v>
      </c>
      <c r="D187" s="38" t="s">
        <v>173</v>
      </c>
      <c r="E187" s="57">
        <v>6</v>
      </c>
      <c r="F187" s="28">
        <v>6</v>
      </c>
      <c r="G187" s="97"/>
      <c r="H187" s="320"/>
      <c r="I187" s="74">
        <v>52499</v>
      </c>
      <c r="J187" s="74">
        <v>52499</v>
      </c>
      <c r="K187" s="81"/>
      <c r="L187" s="82"/>
      <c r="M187" s="60">
        <f>J187</f>
        <v>52499</v>
      </c>
      <c r="N187" s="3"/>
      <c r="O187" s="3"/>
      <c r="P187" s="3"/>
      <c r="Q187" s="23"/>
      <c r="R187" s="3"/>
      <c r="S187" s="3"/>
      <c r="T187" s="3"/>
      <c r="U187" s="24"/>
      <c r="V187" s="3"/>
      <c r="W187" s="3"/>
      <c r="X187" s="3"/>
      <c r="Y187" s="3"/>
      <c r="Z187" s="3"/>
    </row>
    <row r="188" spans="1:26" s="220" customFormat="1" ht="32.25" customHeight="1" collapsed="1">
      <c r="A188" s="79" t="s">
        <v>71</v>
      </c>
      <c r="B188" s="79"/>
      <c r="C188" s="221" t="s">
        <v>213</v>
      </c>
      <c r="D188" s="15"/>
      <c r="E188" s="20">
        <f>E189</f>
        <v>1</v>
      </c>
      <c r="F188" s="20">
        <f>F189</f>
        <v>1</v>
      </c>
      <c r="G188" s="186"/>
      <c r="H188" s="320"/>
      <c r="I188" s="78">
        <f>I189</f>
        <v>138891</v>
      </c>
      <c r="J188" s="78">
        <f t="shared" ref="J188:M188" si="49">J189</f>
        <v>10815</v>
      </c>
      <c r="K188" s="78">
        <f t="shared" si="49"/>
        <v>128076</v>
      </c>
      <c r="L188" s="290" t="s">
        <v>534</v>
      </c>
      <c r="M188" s="78">
        <f t="shared" si="49"/>
        <v>10815</v>
      </c>
      <c r="N188" s="196"/>
      <c r="O188" s="196"/>
      <c r="P188" s="196"/>
      <c r="Q188" s="222"/>
      <c r="R188" s="196"/>
      <c r="S188" s="196"/>
      <c r="T188" s="196"/>
      <c r="U188" s="223"/>
      <c r="V188" s="196"/>
      <c r="W188" s="196"/>
      <c r="X188" s="196"/>
      <c r="Y188" s="196"/>
      <c r="Z188" s="196"/>
    </row>
    <row r="189" spans="1:26" ht="40.5" hidden="1" customHeight="1" outlineLevel="1">
      <c r="A189" s="17" t="s">
        <v>372</v>
      </c>
      <c r="B189" s="79"/>
      <c r="C189" s="231" t="s">
        <v>214</v>
      </c>
      <c r="D189" s="15" t="s">
        <v>217</v>
      </c>
      <c r="E189" s="7">
        <v>1</v>
      </c>
      <c r="F189" s="28">
        <v>1</v>
      </c>
      <c r="G189" s="186"/>
      <c r="H189" s="320"/>
      <c r="I189" s="74">
        <v>138891</v>
      </c>
      <c r="J189" s="74">
        <v>10815</v>
      </c>
      <c r="K189" s="81">
        <f>I189-J189</f>
        <v>128076</v>
      </c>
      <c r="L189" s="82"/>
      <c r="M189" s="74">
        <f>J189</f>
        <v>10815</v>
      </c>
      <c r="N189" s="3"/>
      <c r="O189" s="3"/>
      <c r="P189" s="3"/>
      <c r="Q189" s="23"/>
      <c r="R189" s="3"/>
      <c r="S189" s="3"/>
      <c r="T189" s="3"/>
      <c r="U189" s="24"/>
      <c r="V189" s="3"/>
      <c r="W189" s="3"/>
      <c r="X189" s="3"/>
      <c r="Y189" s="3"/>
      <c r="Z189" s="3"/>
    </row>
    <row r="190" spans="1:26" ht="42.75" customHeight="1" collapsed="1">
      <c r="A190" s="48" t="s">
        <v>72</v>
      </c>
      <c r="B190" s="79"/>
      <c r="C190" s="67" t="s">
        <v>437</v>
      </c>
      <c r="D190" s="38"/>
      <c r="E190" s="53">
        <f>E191+E192</f>
        <v>201</v>
      </c>
      <c r="F190" s="53">
        <f>F191+F192</f>
        <v>201</v>
      </c>
      <c r="G190" s="97"/>
      <c r="H190" s="320"/>
      <c r="I190" s="78">
        <f>SUM(I191:I192)</f>
        <v>12850</v>
      </c>
      <c r="J190" s="78">
        <f t="shared" ref="J190:M190" si="50">SUM(J191:J192)</f>
        <v>12684</v>
      </c>
      <c r="K190" s="78">
        <f t="shared" si="50"/>
        <v>166</v>
      </c>
      <c r="L190" s="287" t="s">
        <v>162</v>
      </c>
      <c r="M190" s="78">
        <f t="shared" si="50"/>
        <v>12684</v>
      </c>
      <c r="N190" s="3"/>
      <c r="O190" s="3"/>
      <c r="P190" s="3"/>
      <c r="Q190" s="23"/>
      <c r="R190" s="3"/>
      <c r="S190" s="3"/>
      <c r="T190" s="3"/>
      <c r="U190" s="24"/>
      <c r="V190" s="3"/>
      <c r="W190" s="3"/>
      <c r="X190" s="3"/>
      <c r="Y190" s="3"/>
      <c r="Z190" s="3"/>
    </row>
    <row r="191" spans="1:26" ht="35.25" hidden="1" customHeight="1" outlineLevel="1">
      <c r="A191" s="56" t="s">
        <v>374</v>
      </c>
      <c r="B191" s="79"/>
      <c r="C191" s="66" t="s">
        <v>439</v>
      </c>
      <c r="D191" s="38" t="s">
        <v>438</v>
      </c>
      <c r="E191" s="57">
        <v>1</v>
      </c>
      <c r="F191" s="28">
        <v>1</v>
      </c>
      <c r="G191" s="97"/>
      <c r="H191" s="320"/>
      <c r="I191" s="74">
        <v>1400</v>
      </c>
      <c r="J191" s="74">
        <v>1234</v>
      </c>
      <c r="K191" s="81">
        <f>I191-J191</f>
        <v>166</v>
      </c>
      <c r="L191" s="82" t="s">
        <v>162</v>
      </c>
      <c r="M191" s="81">
        <f>J191</f>
        <v>1234</v>
      </c>
      <c r="N191" s="3"/>
      <c r="O191" s="3"/>
      <c r="P191" s="3"/>
      <c r="Q191" s="23"/>
      <c r="R191" s="3"/>
      <c r="S191" s="3"/>
      <c r="T191" s="3"/>
      <c r="U191" s="24"/>
      <c r="V191" s="3"/>
      <c r="W191" s="3"/>
      <c r="X191" s="3"/>
      <c r="Y191" s="3"/>
      <c r="Z191" s="3"/>
    </row>
    <row r="192" spans="1:26" ht="12.75" hidden="1" customHeight="1" outlineLevel="1">
      <c r="A192" s="56" t="s">
        <v>377</v>
      </c>
      <c r="B192" s="17"/>
      <c r="C192" s="66" t="s">
        <v>440</v>
      </c>
      <c r="D192" s="38" t="s">
        <v>30</v>
      </c>
      <c r="E192" s="57">
        <v>200</v>
      </c>
      <c r="F192" s="28">
        <v>200</v>
      </c>
      <c r="G192" s="97"/>
      <c r="H192" s="320"/>
      <c r="I192" s="74">
        <v>11450</v>
      </c>
      <c r="J192" s="74">
        <v>11450</v>
      </c>
      <c r="K192" s="81"/>
      <c r="L192" s="82"/>
      <c r="M192" s="81">
        <f>J192</f>
        <v>11450</v>
      </c>
      <c r="N192" s="3"/>
      <c r="O192" s="3"/>
      <c r="P192" s="3"/>
      <c r="Q192" s="23"/>
      <c r="R192" s="3"/>
      <c r="S192" s="3"/>
      <c r="T192" s="3"/>
      <c r="U192" s="24"/>
      <c r="V192" s="3"/>
      <c r="W192" s="3"/>
      <c r="X192" s="3"/>
      <c r="Y192" s="3"/>
      <c r="Z192" s="3"/>
    </row>
    <row r="193" spans="1:26" collapsed="1">
      <c r="A193" s="8">
        <v>2</v>
      </c>
      <c r="B193" s="17"/>
      <c r="C193" s="101" t="s">
        <v>441</v>
      </c>
      <c r="D193" s="12" t="s">
        <v>217</v>
      </c>
      <c r="E193" s="5">
        <f>E194+E206</f>
        <v>13</v>
      </c>
      <c r="F193" s="5">
        <f>F194+F206</f>
        <v>13</v>
      </c>
      <c r="G193" s="5"/>
      <c r="H193" s="320"/>
      <c r="I193" s="73">
        <f>I194+I206</f>
        <v>84421</v>
      </c>
      <c r="J193" s="73">
        <f t="shared" ref="J193:M193" si="51">J194+J206</f>
        <v>84421</v>
      </c>
      <c r="K193" s="73"/>
      <c r="L193" s="73"/>
      <c r="M193" s="73">
        <f t="shared" si="51"/>
        <v>84421</v>
      </c>
      <c r="N193" s="3"/>
      <c r="O193" s="3"/>
      <c r="P193" s="3"/>
      <c r="Q193" s="23"/>
      <c r="R193" s="3"/>
      <c r="S193" s="3"/>
      <c r="T193" s="3"/>
      <c r="U193" s="24"/>
      <c r="V193" s="3"/>
      <c r="W193" s="3"/>
      <c r="X193" s="3"/>
      <c r="Y193" s="3"/>
      <c r="Z193" s="3"/>
    </row>
    <row r="194" spans="1:26" ht="43.5" customHeight="1">
      <c r="A194" s="48" t="s">
        <v>77</v>
      </c>
      <c r="B194" s="17"/>
      <c r="C194" s="104" t="s">
        <v>442</v>
      </c>
      <c r="D194" s="19" t="s">
        <v>164</v>
      </c>
      <c r="E194" s="20">
        <f>SUM(E195:E205)</f>
        <v>11</v>
      </c>
      <c r="F194" s="20">
        <f>SUM(F195:F205)</f>
        <v>11</v>
      </c>
      <c r="G194" s="5"/>
      <c r="H194" s="320"/>
      <c r="I194" s="77">
        <f>SUM(I195:I205)</f>
        <v>75521</v>
      </c>
      <c r="J194" s="77">
        <f t="shared" ref="J194:M194" si="52">SUM(J195:J205)</f>
        <v>75521</v>
      </c>
      <c r="K194" s="77"/>
      <c r="L194" s="77"/>
      <c r="M194" s="77">
        <f t="shared" si="52"/>
        <v>75521</v>
      </c>
      <c r="N194" s="3"/>
      <c r="O194" s="3"/>
      <c r="P194" s="3"/>
      <c r="Q194" s="23"/>
      <c r="R194" s="3"/>
      <c r="S194" s="3"/>
      <c r="T194" s="3"/>
      <c r="U194" s="24"/>
      <c r="V194" s="3"/>
      <c r="W194" s="3"/>
      <c r="X194" s="3"/>
      <c r="Y194" s="3"/>
      <c r="Z194" s="3"/>
    </row>
    <row r="195" spans="1:26" ht="93.75" hidden="1" customHeight="1" outlineLevel="1">
      <c r="A195" s="39" t="s">
        <v>74</v>
      </c>
      <c r="B195" s="17"/>
      <c r="C195" s="55" t="s">
        <v>443</v>
      </c>
      <c r="D195" s="15" t="s">
        <v>164</v>
      </c>
      <c r="E195" s="7">
        <v>1</v>
      </c>
      <c r="F195" s="7">
        <v>1</v>
      </c>
      <c r="G195" s="5"/>
      <c r="H195" s="320"/>
      <c r="I195" s="72">
        <v>1200</v>
      </c>
      <c r="J195" s="74">
        <v>1200</v>
      </c>
      <c r="K195" s="90"/>
      <c r="L195" s="82"/>
      <c r="M195" s="74">
        <f>J195</f>
        <v>1200</v>
      </c>
      <c r="N195" s="3"/>
      <c r="O195" s="3"/>
      <c r="P195" s="3"/>
      <c r="Q195" s="23"/>
      <c r="R195" s="3"/>
      <c r="S195" s="3"/>
      <c r="T195" s="3"/>
      <c r="U195" s="24"/>
      <c r="V195" s="3"/>
      <c r="W195" s="3"/>
      <c r="X195" s="3"/>
      <c r="Y195" s="3"/>
      <c r="Z195" s="3"/>
    </row>
    <row r="196" spans="1:26" ht="84" hidden="1" customHeight="1" outlineLevel="1">
      <c r="A196" s="39" t="s">
        <v>75</v>
      </c>
      <c r="B196" s="17"/>
      <c r="C196" s="55" t="s">
        <v>444</v>
      </c>
      <c r="D196" s="15" t="s">
        <v>164</v>
      </c>
      <c r="E196" s="7">
        <v>1</v>
      </c>
      <c r="F196" s="7">
        <v>1</v>
      </c>
      <c r="G196" s="5"/>
      <c r="H196" s="320"/>
      <c r="I196" s="72">
        <v>7830</v>
      </c>
      <c r="J196" s="74">
        <v>7830</v>
      </c>
      <c r="K196" s="90"/>
      <c r="L196" s="82"/>
      <c r="M196" s="74">
        <f t="shared" ref="M196:M205" si="53">J196</f>
        <v>7830</v>
      </c>
      <c r="N196" s="3"/>
      <c r="O196" s="3"/>
      <c r="P196" s="3"/>
      <c r="Q196" s="23"/>
      <c r="R196" s="3"/>
      <c r="S196" s="3"/>
      <c r="T196" s="3"/>
      <c r="U196" s="24"/>
      <c r="V196" s="3"/>
      <c r="W196" s="3"/>
      <c r="X196" s="3"/>
      <c r="Y196" s="3"/>
      <c r="Z196" s="3"/>
    </row>
    <row r="197" spans="1:26" ht="85.5" hidden="1" customHeight="1" outlineLevel="1">
      <c r="A197" s="39" t="s">
        <v>76</v>
      </c>
      <c r="B197" s="17"/>
      <c r="C197" s="55" t="s">
        <v>445</v>
      </c>
      <c r="D197" s="15" t="s">
        <v>164</v>
      </c>
      <c r="E197" s="7">
        <v>1</v>
      </c>
      <c r="F197" s="7">
        <v>1</v>
      </c>
      <c r="G197" s="5"/>
      <c r="H197" s="320"/>
      <c r="I197" s="72">
        <v>6840</v>
      </c>
      <c r="J197" s="74">
        <v>6840</v>
      </c>
      <c r="K197" s="90"/>
      <c r="L197" s="82"/>
      <c r="M197" s="74">
        <f t="shared" si="53"/>
        <v>6840</v>
      </c>
      <c r="N197" s="3"/>
      <c r="O197" s="3"/>
      <c r="P197" s="3"/>
      <c r="Q197" s="23"/>
      <c r="R197" s="3"/>
      <c r="S197" s="3"/>
      <c r="T197" s="3"/>
      <c r="U197" s="24"/>
      <c r="V197" s="3"/>
      <c r="W197" s="3"/>
      <c r="X197" s="3"/>
      <c r="Y197" s="3"/>
      <c r="Z197" s="3"/>
    </row>
    <row r="198" spans="1:26" ht="91.5" hidden="1" customHeight="1" outlineLevel="1">
      <c r="A198" s="39" t="s">
        <v>98</v>
      </c>
      <c r="B198" s="17"/>
      <c r="C198" s="55" t="s">
        <v>446</v>
      </c>
      <c r="D198" s="15" t="s">
        <v>164</v>
      </c>
      <c r="E198" s="7">
        <v>1</v>
      </c>
      <c r="F198" s="7">
        <v>1</v>
      </c>
      <c r="G198" s="5"/>
      <c r="H198" s="320"/>
      <c r="I198" s="72">
        <v>3747</v>
      </c>
      <c r="J198" s="74">
        <v>3747</v>
      </c>
      <c r="K198" s="90"/>
      <c r="L198" s="82"/>
      <c r="M198" s="74">
        <f t="shared" si="53"/>
        <v>3747</v>
      </c>
      <c r="N198" s="3"/>
      <c r="O198" s="3"/>
      <c r="P198" s="3"/>
      <c r="Q198" s="23"/>
      <c r="R198" s="3"/>
      <c r="S198" s="3"/>
      <c r="T198" s="3"/>
      <c r="U198" s="24"/>
      <c r="V198" s="3"/>
      <c r="W198" s="3"/>
      <c r="X198" s="3"/>
      <c r="Y198" s="3"/>
      <c r="Z198" s="3"/>
    </row>
    <row r="199" spans="1:26" ht="139.5" hidden="1" customHeight="1" outlineLevel="1">
      <c r="A199" s="39" t="s">
        <v>99</v>
      </c>
      <c r="B199" s="17"/>
      <c r="C199" s="55" t="s">
        <v>447</v>
      </c>
      <c r="D199" s="15" t="s">
        <v>164</v>
      </c>
      <c r="E199" s="7">
        <v>1</v>
      </c>
      <c r="F199" s="7">
        <v>1</v>
      </c>
      <c r="G199" s="5"/>
      <c r="H199" s="320"/>
      <c r="I199" s="72">
        <v>9280</v>
      </c>
      <c r="J199" s="74">
        <v>9280</v>
      </c>
      <c r="K199" s="90"/>
      <c r="L199" s="82"/>
      <c r="M199" s="74">
        <f t="shared" si="53"/>
        <v>9280</v>
      </c>
      <c r="N199" s="3"/>
      <c r="O199" s="3"/>
      <c r="P199" s="3"/>
      <c r="Q199" s="23"/>
      <c r="R199" s="3"/>
      <c r="S199" s="3"/>
      <c r="T199" s="3"/>
      <c r="U199" s="24"/>
      <c r="V199" s="3"/>
      <c r="W199" s="3"/>
      <c r="X199" s="3"/>
      <c r="Y199" s="3"/>
      <c r="Z199" s="3"/>
    </row>
    <row r="200" spans="1:26" ht="151.5" hidden="1" customHeight="1" outlineLevel="1">
      <c r="A200" s="39" t="s">
        <v>100</v>
      </c>
      <c r="B200" s="17"/>
      <c r="C200" s="103" t="s">
        <v>448</v>
      </c>
      <c r="D200" s="15" t="s">
        <v>164</v>
      </c>
      <c r="E200" s="7">
        <v>1</v>
      </c>
      <c r="F200" s="7">
        <v>1</v>
      </c>
      <c r="G200" s="5"/>
      <c r="H200" s="320"/>
      <c r="I200" s="72">
        <v>9000</v>
      </c>
      <c r="J200" s="74">
        <v>9000</v>
      </c>
      <c r="K200" s="90"/>
      <c r="L200" s="82"/>
      <c r="M200" s="74">
        <f t="shared" si="53"/>
        <v>9000</v>
      </c>
      <c r="N200" s="3"/>
      <c r="O200" s="3"/>
      <c r="P200" s="3"/>
      <c r="Q200" s="23"/>
      <c r="R200" s="3"/>
      <c r="S200" s="3"/>
      <c r="T200" s="3"/>
      <c r="U200" s="24"/>
      <c r="V200" s="3"/>
      <c r="W200" s="3"/>
      <c r="X200" s="3"/>
      <c r="Y200" s="3"/>
      <c r="Z200" s="3"/>
    </row>
    <row r="201" spans="1:26" ht="157.5" hidden="1" customHeight="1" outlineLevel="1">
      <c r="A201" s="39" t="s">
        <v>101</v>
      </c>
      <c r="B201" s="17"/>
      <c r="C201" s="55" t="s">
        <v>449</v>
      </c>
      <c r="D201" s="15" t="s">
        <v>164</v>
      </c>
      <c r="E201" s="7">
        <v>1</v>
      </c>
      <c r="F201" s="7">
        <v>1</v>
      </c>
      <c r="G201" s="5"/>
      <c r="H201" s="320"/>
      <c r="I201" s="72">
        <v>8920</v>
      </c>
      <c r="J201" s="74">
        <v>8920</v>
      </c>
      <c r="K201" s="90"/>
      <c r="L201" s="82"/>
      <c r="M201" s="74">
        <f t="shared" si="53"/>
        <v>8920</v>
      </c>
      <c r="N201" s="3"/>
      <c r="O201" s="3"/>
      <c r="P201" s="3"/>
      <c r="Q201" s="23"/>
      <c r="R201" s="3"/>
      <c r="S201" s="3"/>
      <c r="T201" s="3"/>
      <c r="U201" s="24"/>
      <c r="V201" s="3"/>
      <c r="W201" s="3"/>
      <c r="X201" s="3"/>
      <c r="Y201" s="3"/>
      <c r="Z201" s="3"/>
    </row>
    <row r="202" spans="1:26" ht="126" hidden="1" customHeight="1" outlineLevel="1">
      <c r="A202" s="39" t="s">
        <v>102</v>
      </c>
      <c r="B202" s="17"/>
      <c r="C202" s="55" t="s">
        <v>450</v>
      </c>
      <c r="D202" s="15" t="s">
        <v>164</v>
      </c>
      <c r="E202" s="7">
        <v>1</v>
      </c>
      <c r="F202" s="7">
        <v>1</v>
      </c>
      <c r="G202" s="5"/>
      <c r="H202" s="320"/>
      <c r="I202" s="72">
        <v>10800</v>
      </c>
      <c r="J202" s="74">
        <v>10800</v>
      </c>
      <c r="K202" s="90"/>
      <c r="L202" s="82"/>
      <c r="M202" s="74">
        <f t="shared" si="53"/>
        <v>10800</v>
      </c>
      <c r="N202" s="3"/>
      <c r="O202" s="3"/>
      <c r="P202" s="3"/>
      <c r="Q202" s="23"/>
      <c r="R202" s="3"/>
      <c r="S202" s="3"/>
      <c r="T202" s="3"/>
      <c r="U202" s="24"/>
      <c r="V202" s="3"/>
      <c r="W202" s="3"/>
      <c r="X202" s="3"/>
      <c r="Y202" s="3"/>
      <c r="Z202" s="3"/>
    </row>
    <row r="203" spans="1:26" ht="96.75" hidden="1" customHeight="1" outlineLevel="1">
      <c r="A203" s="39" t="s">
        <v>103</v>
      </c>
      <c r="B203" s="17"/>
      <c r="C203" s="55" t="s">
        <v>451</v>
      </c>
      <c r="D203" s="15" t="s">
        <v>164</v>
      </c>
      <c r="E203" s="7">
        <v>1</v>
      </c>
      <c r="F203" s="7">
        <v>1</v>
      </c>
      <c r="G203" s="5"/>
      <c r="H203" s="320"/>
      <c r="I203" s="72">
        <v>4636</v>
      </c>
      <c r="J203" s="74">
        <v>4636</v>
      </c>
      <c r="K203" s="90"/>
      <c r="L203" s="82"/>
      <c r="M203" s="74">
        <f t="shared" si="53"/>
        <v>4636</v>
      </c>
      <c r="N203" s="3"/>
      <c r="O203" s="3"/>
      <c r="P203" s="3"/>
      <c r="Q203" s="23"/>
      <c r="R203" s="3"/>
      <c r="S203" s="3"/>
      <c r="T203" s="3"/>
      <c r="U203" s="24"/>
      <c r="V203" s="3"/>
      <c r="W203" s="3"/>
      <c r="X203" s="3"/>
      <c r="Y203" s="3"/>
      <c r="Z203" s="3"/>
    </row>
    <row r="204" spans="1:26" ht="84" hidden="1" customHeight="1" outlineLevel="1">
      <c r="A204" s="39" t="s">
        <v>104</v>
      </c>
      <c r="B204" s="17"/>
      <c r="C204" s="55" t="s">
        <v>452</v>
      </c>
      <c r="D204" s="15" t="s">
        <v>164</v>
      </c>
      <c r="E204" s="7">
        <v>1</v>
      </c>
      <c r="F204" s="7">
        <v>1</v>
      </c>
      <c r="G204" s="5"/>
      <c r="H204" s="320"/>
      <c r="I204" s="72">
        <v>10865</v>
      </c>
      <c r="J204" s="74">
        <v>10865</v>
      </c>
      <c r="K204" s="90"/>
      <c r="L204" s="82"/>
      <c r="M204" s="74">
        <f t="shared" si="53"/>
        <v>10865</v>
      </c>
      <c r="N204" s="3"/>
      <c r="O204" s="3"/>
      <c r="P204" s="3"/>
      <c r="Q204" s="23"/>
      <c r="R204" s="3"/>
      <c r="S204" s="3"/>
      <c r="T204" s="3"/>
      <c r="U204" s="24"/>
      <c r="V204" s="3"/>
      <c r="W204" s="3"/>
      <c r="X204" s="3"/>
      <c r="Y204" s="3"/>
      <c r="Z204" s="3"/>
    </row>
    <row r="205" spans="1:26" ht="97.5" hidden="1" customHeight="1" outlineLevel="1">
      <c r="A205" s="39" t="s">
        <v>105</v>
      </c>
      <c r="B205" s="17"/>
      <c r="C205" s="55" t="s">
        <v>453</v>
      </c>
      <c r="D205" s="15" t="s">
        <v>164</v>
      </c>
      <c r="E205" s="7">
        <v>1</v>
      </c>
      <c r="F205" s="7">
        <v>1</v>
      </c>
      <c r="G205" s="97" t="s">
        <v>26</v>
      </c>
      <c r="H205" s="320"/>
      <c r="I205" s="74">
        <v>2403</v>
      </c>
      <c r="J205" s="74">
        <v>2403</v>
      </c>
      <c r="K205" s="81"/>
      <c r="L205" s="82"/>
      <c r="M205" s="74">
        <f t="shared" si="53"/>
        <v>2403</v>
      </c>
      <c r="N205" s="3"/>
      <c r="O205" s="3"/>
      <c r="P205" s="3"/>
      <c r="Q205" s="23"/>
      <c r="R205" s="3"/>
      <c r="S205" s="3"/>
      <c r="T205" s="3"/>
      <c r="U205" s="24"/>
      <c r="V205" s="3"/>
      <c r="W205" s="3"/>
      <c r="X205" s="3"/>
      <c r="Y205" s="3"/>
      <c r="Z205" s="3"/>
    </row>
    <row r="206" spans="1:26" ht="38.25" collapsed="1">
      <c r="A206" s="39" t="s">
        <v>78</v>
      </c>
      <c r="B206" s="17"/>
      <c r="C206" s="51" t="s">
        <v>454</v>
      </c>
      <c r="D206" s="19" t="s">
        <v>164</v>
      </c>
      <c r="E206" s="20">
        <f>SUM(E207:E208)</f>
        <v>2</v>
      </c>
      <c r="F206" s="20">
        <f>SUM(F207:F208)</f>
        <v>2</v>
      </c>
      <c r="G206" s="97"/>
      <c r="H206" s="320"/>
      <c r="I206" s="78">
        <f>SUM(I207:I208)</f>
        <v>8900</v>
      </c>
      <c r="J206" s="78">
        <f t="shared" ref="J206:M206" si="54">SUM(J207:J208)</f>
        <v>8900</v>
      </c>
      <c r="K206" s="78"/>
      <c r="L206" s="78"/>
      <c r="M206" s="78">
        <f t="shared" si="54"/>
        <v>8900</v>
      </c>
      <c r="N206" s="3"/>
      <c r="O206" s="3"/>
      <c r="P206" s="3"/>
      <c r="Q206" s="23"/>
      <c r="R206" s="3"/>
      <c r="S206" s="3"/>
      <c r="T206" s="3"/>
      <c r="U206" s="24"/>
      <c r="V206" s="3"/>
      <c r="W206" s="3"/>
      <c r="X206" s="3"/>
      <c r="Y206" s="3"/>
      <c r="Z206" s="3"/>
    </row>
    <row r="207" spans="1:26" ht="30.75" hidden="1" customHeight="1" outlineLevel="1">
      <c r="A207" s="39" t="s">
        <v>137</v>
      </c>
      <c r="B207" s="17"/>
      <c r="C207" s="55" t="s">
        <v>455</v>
      </c>
      <c r="D207" s="15" t="s">
        <v>164</v>
      </c>
      <c r="E207" s="7">
        <v>1</v>
      </c>
      <c r="F207" s="7">
        <v>1</v>
      </c>
      <c r="G207" s="97"/>
      <c r="H207" s="320"/>
      <c r="I207" s="74">
        <v>5700</v>
      </c>
      <c r="J207" s="74">
        <v>5700</v>
      </c>
      <c r="K207" s="81"/>
      <c r="L207" s="82"/>
      <c r="M207" s="74">
        <f>J207</f>
        <v>5700</v>
      </c>
      <c r="N207" s="3"/>
      <c r="O207" s="3"/>
      <c r="P207" s="3"/>
      <c r="Q207" s="23"/>
      <c r="R207" s="3"/>
      <c r="S207" s="3"/>
      <c r="T207" s="3"/>
      <c r="U207" s="24"/>
      <c r="V207" s="3"/>
      <c r="W207" s="3"/>
      <c r="X207" s="3"/>
      <c r="Y207" s="3"/>
      <c r="Z207" s="3"/>
    </row>
    <row r="208" spans="1:26" ht="26.25" hidden="1" customHeight="1" outlineLevel="1">
      <c r="A208" s="39" t="s">
        <v>138</v>
      </c>
      <c r="B208" s="17"/>
      <c r="C208" s="55" t="s">
        <v>456</v>
      </c>
      <c r="D208" s="15" t="s">
        <v>164</v>
      </c>
      <c r="E208" s="7">
        <v>1</v>
      </c>
      <c r="F208" s="7">
        <v>1</v>
      </c>
      <c r="G208" s="97"/>
      <c r="H208" s="320"/>
      <c r="I208" s="74">
        <v>3200</v>
      </c>
      <c r="J208" s="74">
        <v>3200</v>
      </c>
      <c r="K208" s="81"/>
      <c r="L208" s="82"/>
      <c r="M208" s="74">
        <f>J208</f>
        <v>3200</v>
      </c>
      <c r="N208" s="3"/>
      <c r="O208" s="3"/>
      <c r="P208" s="3"/>
      <c r="Q208" s="23"/>
      <c r="R208" s="3"/>
      <c r="S208" s="3"/>
      <c r="T208" s="3"/>
      <c r="U208" s="24"/>
      <c r="V208" s="3"/>
      <c r="W208" s="3"/>
      <c r="X208" s="3"/>
      <c r="Y208" s="3"/>
      <c r="Z208" s="3"/>
    </row>
    <row r="209" spans="1:26" ht="40.5" customHeight="1" collapsed="1">
      <c r="A209" s="46" t="s">
        <v>134</v>
      </c>
      <c r="B209" s="17"/>
      <c r="C209" s="47" t="s">
        <v>215</v>
      </c>
      <c r="D209" s="12" t="s">
        <v>173</v>
      </c>
      <c r="E209" s="5">
        <f>SUM(E210:E213)</f>
        <v>9</v>
      </c>
      <c r="F209" s="5">
        <f>SUM(F210:F213)</f>
        <v>9</v>
      </c>
      <c r="G209" s="5"/>
      <c r="H209" s="320"/>
      <c r="I209" s="73">
        <f>SUM(I210:I213)</f>
        <v>269700</v>
      </c>
      <c r="J209" s="73">
        <f>SUM(J210:J213)</f>
        <v>260970</v>
      </c>
      <c r="K209" s="73">
        <f>SUM(K210:K213)</f>
        <v>8730</v>
      </c>
      <c r="L209" s="288" t="s">
        <v>162</v>
      </c>
      <c r="M209" s="73">
        <f t="shared" ref="M209" si="55">SUM(M210:M213)</f>
        <v>260970</v>
      </c>
      <c r="N209" s="3"/>
      <c r="O209" s="3"/>
      <c r="P209" s="3"/>
      <c r="Q209" s="23"/>
      <c r="R209" s="3"/>
      <c r="S209" s="3"/>
      <c r="T209" s="3"/>
      <c r="U209" s="24"/>
      <c r="V209" s="3"/>
      <c r="W209" s="3"/>
      <c r="X209" s="3"/>
      <c r="Y209" s="3"/>
      <c r="Z209" s="3"/>
    </row>
    <row r="210" spans="1:26" ht="18.75" hidden="1" customHeight="1" outlineLevel="1">
      <c r="A210" s="56" t="s">
        <v>96</v>
      </c>
      <c r="B210" s="97"/>
      <c r="C210" s="105" t="s">
        <v>216</v>
      </c>
      <c r="D210" s="92" t="s">
        <v>173</v>
      </c>
      <c r="E210" s="93">
        <v>1</v>
      </c>
      <c r="F210" s="93">
        <v>1</v>
      </c>
      <c r="G210" s="97"/>
      <c r="H210" s="320"/>
      <c r="I210" s="72">
        <v>31700</v>
      </c>
      <c r="J210" s="72">
        <v>31700</v>
      </c>
      <c r="K210" s="81"/>
      <c r="L210" s="83"/>
      <c r="M210" s="81">
        <f>J210</f>
        <v>31700</v>
      </c>
      <c r="N210" s="3"/>
      <c r="O210" s="3"/>
      <c r="P210" s="3"/>
      <c r="Q210" s="3"/>
      <c r="R210" s="3"/>
      <c r="S210" s="3"/>
      <c r="T210" s="3"/>
      <c r="U210" s="3"/>
      <c r="V210" s="3"/>
      <c r="W210" s="3"/>
      <c r="X210" s="3"/>
      <c r="Y210" s="3"/>
      <c r="Z210" s="3"/>
    </row>
    <row r="211" spans="1:26" ht="26.25" hidden="1" customHeight="1" outlineLevel="1">
      <c r="A211" s="56" t="s">
        <v>97</v>
      </c>
      <c r="B211" s="97"/>
      <c r="C211" s="105" t="s">
        <v>457</v>
      </c>
      <c r="D211" s="92" t="s">
        <v>173</v>
      </c>
      <c r="E211" s="94">
        <v>4</v>
      </c>
      <c r="F211" s="94">
        <v>4</v>
      </c>
      <c r="G211" s="97"/>
      <c r="H211" s="320"/>
      <c r="I211" s="72">
        <v>135536</v>
      </c>
      <c r="J211" s="72">
        <v>135520</v>
      </c>
      <c r="K211" s="81">
        <f t="shared" ref="K211:K212" si="56">I211-J211</f>
        <v>16</v>
      </c>
      <c r="L211" s="318" t="s">
        <v>162</v>
      </c>
      <c r="M211" s="81">
        <f t="shared" ref="M211:M213" si="57">J211</f>
        <v>135520</v>
      </c>
      <c r="N211" s="3"/>
      <c r="O211" s="3"/>
      <c r="P211" s="3"/>
      <c r="Q211" s="3"/>
      <c r="R211" s="3"/>
      <c r="S211" s="3"/>
      <c r="T211" s="3"/>
      <c r="U211" s="3"/>
      <c r="V211" s="3"/>
      <c r="W211" s="3"/>
      <c r="X211" s="3"/>
      <c r="Y211" s="3"/>
      <c r="Z211" s="3"/>
    </row>
    <row r="212" spans="1:26" ht="15.75" hidden="1" customHeight="1" outlineLevel="1">
      <c r="A212" s="56" t="s">
        <v>136</v>
      </c>
      <c r="B212" s="97"/>
      <c r="C212" s="66" t="s">
        <v>458</v>
      </c>
      <c r="D212" s="92" t="s">
        <v>173</v>
      </c>
      <c r="E212" s="94">
        <v>2</v>
      </c>
      <c r="F212" s="94">
        <v>2</v>
      </c>
      <c r="G212" s="97"/>
      <c r="H212" s="320"/>
      <c r="I212" s="72">
        <v>34607</v>
      </c>
      <c r="J212" s="72">
        <v>25893</v>
      </c>
      <c r="K212" s="81">
        <f t="shared" si="56"/>
        <v>8714</v>
      </c>
      <c r="L212" s="317"/>
      <c r="M212" s="81">
        <f t="shared" si="57"/>
        <v>25893</v>
      </c>
      <c r="N212" s="96"/>
      <c r="O212" s="96"/>
      <c r="P212" s="96"/>
      <c r="Q212" s="96"/>
      <c r="R212" s="96"/>
      <c r="S212" s="96"/>
      <c r="T212" s="96"/>
      <c r="U212" s="96"/>
      <c r="V212" s="96"/>
      <c r="W212" s="96"/>
      <c r="X212" s="96"/>
      <c r="Y212" s="96"/>
      <c r="Z212" s="3"/>
    </row>
    <row r="213" spans="1:26" ht="17.25" hidden="1" customHeight="1" outlineLevel="1">
      <c r="A213" s="56" t="s">
        <v>237</v>
      </c>
      <c r="B213" s="31"/>
      <c r="C213" s="66" t="s">
        <v>459</v>
      </c>
      <c r="D213" s="92" t="s">
        <v>173</v>
      </c>
      <c r="E213" s="94">
        <v>2</v>
      </c>
      <c r="F213" s="94">
        <v>2</v>
      </c>
      <c r="G213" s="97"/>
      <c r="H213" s="320"/>
      <c r="I213" s="72">
        <v>67857</v>
      </c>
      <c r="J213" s="81">
        <v>67857</v>
      </c>
      <c r="K213" s="190"/>
      <c r="L213" s="196"/>
      <c r="M213" s="81">
        <f t="shared" si="57"/>
        <v>67857</v>
      </c>
      <c r="N213" s="3"/>
      <c r="O213" s="3"/>
      <c r="P213" s="3"/>
      <c r="Q213" s="3"/>
      <c r="R213" s="3"/>
      <c r="S213" s="3"/>
      <c r="T213" s="3"/>
      <c r="U213" s="3"/>
      <c r="V213" s="3"/>
      <c r="W213" s="3"/>
      <c r="X213" s="3"/>
      <c r="Y213" s="3"/>
      <c r="Z213" s="3"/>
    </row>
    <row r="214" spans="1:26" ht="52.5" customHeight="1" collapsed="1">
      <c r="A214" s="106"/>
      <c r="B214" s="106" t="s">
        <v>528</v>
      </c>
      <c r="C214" s="1" t="s">
        <v>522</v>
      </c>
      <c r="D214" s="125" t="s">
        <v>64</v>
      </c>
      <c r="E214" s="126"/>
      <c r="F214" s="126"/>
      <c r="G214" s="127"/>
      <c r="H214" s="310" t="s">
        <v>399</v>
      </c>
      <c r="I214" s="206"/>
      <c r="J214" s="206"/>
      <c r="K214" s="206"/>
      <c r="L214" s="206"/>
      <c r="M214" s="206"/>
      <c r="N214" s="2"/>
      <c r="O214" s="2"/>
      <c r="P214" s="3"/>
      <c r="Q214" s="3"/>
      <c r="R214" s="3"/>
      <c r="S214" s="11">
        <v>59.61</v>
      </c>
      <c r="T214" s="11">
        <v>59.54</v>
      </c>
      <c r="U214" s="11"/>
      <c r="V214" s="11"/>
      <c r="W214" s="11"/>
      <c r="X214" s="11"/>
      <c r="Y214" s="3"/>
      <c r="Z214" s="297" t="s">
        <v>526</v>
      </c>
    </row>
    <row r="215" spans="1:26" ht="41.25" customHeight="1">
      <c r="A215" s="46"/>
      <c r="B215" s="47"/>
      <c r="C215" s="128" t="s">
        <v>502</v>
      </c>
      <c r="D215" s="125"/>
      <c r="E215" s="126">
        <f>E216+E221+E225+E240+E245</f>
        <v>32</v>
      </c>
      <c r="F215" s="126">
        <f>F216+F221+F225+F240+F245</f>
        <v>32</v>
      </c>
      <c r="G215" s="313" t="s">
        <v>474</v>
      </c>
      <c r="H215" s="311"/>
      <c r="I215" s="129">
        <f>I216+I221+I225+I240+I245</f>
        <v>269056</v>
      </c>
      <c r="J215" s="129">
        <f t="shared" ref="J215:M215" si="58">J216+J221+J225+J240+J245</f>
        <v>268755</v>
      </c>
      <c r="K215" s="129">
        <f t="shared" si="58"/>
        <v>301</v>
      </c>
      <c r="L215" s="288" t="s">
        <v>162</v>
      </c>
      <c r="M215" s="129">
        <f t="shared" si="58"/>
        <v>268755</v>
      </c>
      <c r="N215" s="2"/>
      <c r="O215" s="2"/>
      <c r="P215" s="3"/>
      <c r="Q215" s="3"/>
      <c r="R215" s="3"/>
      <c r="S215" s="11"/>
      <c r="T215" s="11"/>
      <c r="U215" s="11"/>
      <c r="V215" s="11"/>
      <c r="W215" s="11"/>
      <c r="X215" s="11"/>
      <c r="Y215" s="3"/>
      <c r="Z215" s="298"/>
    </row>
    <row r="216" spans="1:26" ht="12.75" customHeight="1">
      <c r="A216" s="125">
        <v>1</v>
      </c>
      <c r="B216" s="106"/>
      <c r="C216" s="130" t="s">
        <v>503</v>
      </c>
      <c r="D216" s="131" t="s">
        <v>161</v>
      </c>
      <c r="E216" s="126">
        <f>SUM(E217:E220)</f>
        <v>4</v>
      </c>
      <c r="F216" s="126">
        <f>SUM(F217:F220)</f>
        <v>4</v>
      </c>
      <c r="G216" s="314"/>
      <c r="H216" s="311"/>
      <c r="I216" s="129">
        <f>SUM(I217:I220)</f>
        <v>199762</v>
      </c>
      <c r="J216" s="129">
        <f>SUM(J217:J220)</f>
        <v>199762</v>
      </c>
      <c r="K216" s="129"/>
      <c r="L216" s="129"/>
      <c r="M216" s="129">
        <f t="shared" ref="M216" si="59">SUM(M217:M220)</f>
        <v>199762</v>
      </c>
      <c r="N216" s="3"/>
      <c r="O216" s="3"/>
      <c r="P216" s="3"/>
      <c r="Q216" s="3"/>
      <c r="R216" s="3"/>
      <c r="S216" s="3"/>
      <c r="T216" s="3"/>
      <c r="U216" s="3"/>
      <c r="V216" s="3"/>
      <c r="W216" s="3"/>
      <c r="X216" s="3"/>
      <c r="Y216" s="3"/>
      <c r="Z216" s="299"/>
    </row>
    <row r="217" spans="1:26" ht="54.75" hidden="1" customHeight="1" outlineLevel="1">
      <c r="A217" s="132" t="s">
        <v>69</v>
      </c>
      <c r="B217" s="106"/>
      <c r="C217" s="133" t="s">
        <v>504</v>
      </c>
      <c r="D217" s="134" t="s">
        <v>161</v>
      </c>
      <c r="E217" s="127">
        <v>1</v>
      </c>
      <c r="F217" s="127">
        <v>1</v>
      </c>
      <c r="G217" s="314"/>
      <c r="H217" s="311"/>
      <c r="I217" s="157">
        <v>37964</v>
      </c>
      <c r="J217" s="157">
        <v>37964</v>
      </c>
      <c r="K217" s="157"/>
      <c r="L217" s="207"/>
      <c r="M217" s="208">
        <f>J217</f>
        <v>37964</v>
      </c>
      <c r="N217" s="3"/>
      <c r="O217" s="3"/>
      <c r="P217" s="3"/>
      <c r="Q217" s="3"/>
      <c r="R217" s="3"/>
      <c r="S217" s="16"/>
      <c r="T217" s="3"/>
      <c r="U217" s="3"/>
      <c r="V217" s="3"/>
      <c r="W217" s="3"/>
      <c r="X217" s="3"/>
      <c r="Y217" s="3"/>
      <c r="Z217" s="183"/>
    </row>
    <row r="218" spans="1:26" ht="42" hidden="1" customHeight="1" outlineLevel="1">
      <c r="A218" s="132" t="s">
        <v>70</v>
      </c>
      <c r="B218" s="106"/>
      <c r="C218" s="133" t="s">
        <v>505</v>
      </c>
      <c r="D218" s="134" t="s">
        <v>161</v>
      </c>
      <c r="E218" s="127">
        <v>1</v>
      </c>
      <c r="F218" s="127">
        <v>1</v>
      </c>
      <c r="G218" s="314"/>
      <c r="H218" s="311"/>
      <c r="I218" s="157">
        <v>86989</v>
      </c>
      <c r="J218" s="157">
        <v>86989</v>
      </c>
      <c r="K218" s="157"/>
      <c r="L218" s="207"/>
      <c r="M218" s="208">
        <f t="shared" ref="M218:M220" si="60">J218</f>
        <v>86989</v>
      </c>
      <c r="N218" s="3"/>
      <c r="O218" s="3"/>
      <c r="P218" s="3"/>
      <c r="Q218" s="3"/>
      <c r="R218" s="3"/>
      <c r="S218" s="16"/>
      <c r="T218" s="3"/>
      <c r="U218" s="3"/>
      <c r="V218" s="3"/>
      <c r="W218" s="3"/>
      <c r="X218" s="3"/>
      <c r="Y218" s="3"/>
      <c r="Z218" s="184"/>
    </row>
    <row r="219" spans="1:26" ht="30.75" hidden="1" customHeight="1" outlineLevel="1">
      <c r="A219" s="132" t="s">
        <v>71</v>
      </c>
      <c r="B219" s="106"/>
      <c r="C219" s="135" t="s">
        <v>506</v>
      </c>
      <c r="D219" s="134" t="s">
        <v>161</v>
      </c>
      <c r="E219" s="127">
        <v>1</v>
      </c>
      <c r="F219" s="127">
        <v>1</v>
      </c>
      <c r="G219" s="314"/>
      <c r="H219" s="311"/>
      <c r="I219" s="157">
        <v>33270</v>
      </c>
      <c r="J219" s="157">
        <v>33270</v>
      </c>
      <c r="K219" s="157"/>
      <c r="L219" s="207"/>
      <c r="M219" s="208">
        <f t="shared" si="60"/>
        <v>33270</v>
      </c>
      <c r="N219" s="3"/>
      <c r="O219" s="3"/>
      <c r="P219" s="3"/>
      <c r="Q219" s="3"/>
      <c r="R219" s="3"/>
      <c r="S219" s="16"/>
      <c r="T219" s="3"/>
      <c r="U219" s="3"/>
      <c r="V219" s="3"/>
      <c r="W219" s="3"/>
      <c r="X219" s="3"/>
      <c r="Y219" s="3"/>
      <c r="Z219" s="184"/>
    </row>
    <row r="220" spans="1:26" ht="51" hidden="1" customHeight="1" outlineLevel="1">
      <c r="A220" s="132" t="s">
        <v>72</v>
      </c>
      <c r="B220" s="17"/>
      <c r="C220" s="136" t="s">
        <v>507</v>
      </c>
      <c r="D220" s="134" t="s">
        <v>161</v>
      </c>
      <c r="E220" s="127">
        <v>1</v>
      </c>
      <c r="F220" s="127">
        <v>1</v>
      </c>
      <c r="G220" s="314"/>
      <c r="H220" s="311"/>
      <c r="I220" s="157">
        <v>41539</v>
      </c>
      <c r="J220" s="157">
        <v>41539</v>
      </c>
      <c r="K220" s="157"/>
      <c r="L220" s="209"/>
      <c r="M220" s="208">
        <f t="shared" si="60"/>
        <v>41539</v>
      </c>
      <c r="N220" s="3"/>
      <c r="O220" s="3"/>
      <c r="P220" s="3"/>
      <c r="Q220" s="3"/>
      <c r="R220" s="3"/>
      <c r="S220" s="16"/>
      <c r="T220" s="3"/>
      <c r="U220" s="3"/>
      <c r="V220" s="3"/>
      <c r="W220" s="3"/>
      <c r="X220" s="3"/>
      <c r="Y220" s="3"/>
      <c r="Z220" s="185"/>
    </row>
    <row r="221" spans="1:26" ht="33" customHeight="1" collapsed="1">
      <c r="A221" s="125">
        <v>2</v>
      </c>
      <c r="B221" s="17"/>
      <c r="C221" s="137" t="s">
        <v>508</v>
      </c>
      <c r="D221" s="131" t="s">
        <v>164</v>
      </c>
      <c r="E221" s="138">
        <f>E222</f>
        <v>2</v>
      </c>
      <c r="F221" s="138">
        <f>F222</f>
        <v>2</v>
      </c>
      <c r="G221" s="314"/>
      <c r="H221" s="311"/>
      <c r="I221" s="139">
        <f>I222</f>
        <v>989</v>
      </c>
      <c r="J221" s="139">
        <f t="shared" ref="J221:M221" si="61">J222</f>
        <v>989</v>
      </c>
      <c r="K221" s="139"/>
      <c r="L221" s="139"/>
      <c r="M221" s="139">
        <f t="shared" si="61"/>
        <v>989</v>
      </c>
      <c r="N221" s="3"/>
      <c r="O221" s="3"/>
      <c r="P221" s="3"/>
      <c r="Q221" s="3"/>
      <c r="R221" s="3"/>
      <c r="S221" s="3"/>
      <c r="T221" s="3"/>
      <c r="U221" s="3"/>
      <c r="V221" s="3"/>
      <c r="W221" s="3"/>
      <c r="X221" s="3"/>
      <c r="Y221" s="3"/>
      <c r="Z221" s="3"/>
    </row>
    <row r="222" spans="1:26" ht="28.5" customHeight="1">
      <c r="A222" s="140" t="s">
        <v>77</v>
      </c>
      <c r="B222" s="106"/>
      <c r="C222" s="141" t="s">
        <v>509</v>
      </c>
      <c r="D222" s="142" t="s">
        <v>164</v>
      </c>
      <c r="E222" s="143">
        <f>SUM(E223:E224)</f>
        <v>2</v>
      </c>
      <c r="F222" s="143">
        <f>SUM(F223:F224)</f>
        <v>2</v>
      </c>
      <c r="G222" s="314"/>
      <c r="H222" s="311"/>
      <c r="I222" s="144">
        <f>SUM(I223:I224)</f>
        <v>989</v>
      </c>
      <c r="J222" s="144">
        <f>SUM(J223:J224)</f>
        <v>989</v>
      </c>
      <c r="K222" s="144"/>
      <c r="L222" s="144"/>
      <c r="M222" s="144">
        <f>SUM(M223:M224)</f>
        <v>989</v>
      </c>
      <c r="N222" s="3"/>
      <c r="O222" s="3"/>
      <c r="P222" s="3"/>
      <c r="Q222" s="3"/>
      <c r="R222" s="3"/>
      <c r="S222" s="3"/>
      <c r="T222" s="3"/>
      <c r="U222" s="3"/>
      <c r="V222" s="3"/>
      <c r="W222" s="3"/>
      <c r="X222" s="3"/>
      <c r="Y222" s="3"/>
      <c r="Z222" s="3"/>
    </row>
    <row r="223" spans="1:26" ht="59.25" hidden="1" customHeight="1" outlineLevel="1">
      <c r="A223" s="132" t="s">
        <v>74</v>
      </c>
      <c r="B223" s="106"/>
      <c r="C223" s="133" t="s">
        <v>504</v>
      </c>
      <c r="D223" s="134" t="s">
        <v>164</v>
      </c>
      <c r="E223" s="145">
        <v>1</v>
      </c>
      <c r="F223" s="127">
        <v>1</v>
      </c>
      <c r="G223" s="314"/>
      <c r="H223" s="311"/>
      <c r="I223" s="157">
        <v>472</v>
      </c>
      <c r="J223" s="157">
        <v>472</v>
      </c>
      <c r="K223" s="210"/>
      <c r="L223" s="209"/>
      <c r="M223" s="208">
        <f>J223</f>
        <v>472</v>
      </c>
      <c r="N223" s="3"/>
      <c r="O223" s="3"/>
      <c r="P223" s="3"/>
      <c r="Q223" s="3"/>
      <c r="R223" s="3"/>
      <c r="S223" s="3"/>
      <c r="T223" s="3"/>
      <c r="U223" s="3"/>
      <c r="V223" s="3"/>
      <c r="W223" s="3"/>
      <c r="X223" s="3"/>
      <c r="Y223" s="3"/>
      <c r="Z223" s="3"/>
    </row>
    <row r="224" spans="1:26" ht="46.5" hidden="1" customHeight="1" outlineLevel="1">
      <c r="A224" s="132" t="s">
        <v>75</v>
      </c>
      <c r="B224" s="106"/>
      <c r="C224" s="133" t="s">
        <v>507</v>
      </c>
      <c r="D224" s="134" t="s">
        <v>164</v>
      </c>
      <c r="E224" s="145">
        <v>1</v>
      </c>
      <c r="F224" s="127">
        <v>1</v>
      </c>
      <c r="G224" s="314"/>
      <c r="H224" s="311"/>
      <c r="I224" s="157">
        <v>517</v>
      </c>
      <c r="J224" s="157">
        <v>517</v>
      </c>
      <c r="K224" s="210"/>
      <c r="L224" s="211"/>
      <c r="M224" s="208">
        <f t="shared" ref="M224" si="62">J224</f>
        <v>517</v>
      </c>
      <c r="N224" s="3"/>
      <c r="O224" s="3"/>
      <c r="P224" s="3"/>
      <c r="Q224" s="3"/>
      <c r="R224" s="3"/>
      <c r="S224" s="3"/>
      <c r="T224" s="3"/>
      <c r="U224" s="3"/>
      <c r="V224" s="3"/>
      <c r="W224" s="3"/>
      <c r="X224" s="3"/>
      <c r="Y224" s="3"/>
      <c r="Z224" s="3"/>
    </row>
    <row r="225" spans="1:26" ht="18" customHeight="1" collapsed="1">
      <c r="A225" s="146" t="s">
        <v>136</v>
      </c>
      <c r="B225" s="106"/>
      <c r="C225" s="147" t="s">
        <v>510</v>
      </c>
      <c r="D225" s="148" t="s">
        <v>171</v>
      </c>
      <c r="E225" s="149">
        <f>E226+E229</f>
        <v>7</v>
      </c>
      <c r="F225" s="149">
        <f>F226+F229</f>
        <v>7</v>
      </c>
      <c r="G225" s="314"/>
      <c r="H225" s="311"/>
      <c r="I225" s="150">
        <f>I226+I229+I236+I238</f>
        <v>17726</v>
      </c>
      <c r="J225" s="150">
        <f t="shared" ref="J225:M225" si="63">J226+J229+J236+J238</f>
        <v>17726</v>
      </c>
      <c r="K225" s="150"/>
      <c r="L225" s="150"/>
      <c r="M225" s="150">
        <f t="shared" si="63"/>
        <v>17726</v>
      </c>
      <c r="N225" s="3"/>
      <c r="O225" s="3"/>
      <c r="P225" s="3"/>
      <c r="Q225" s="3"/>
      <c r="R225" s="3"/>
      <c r="S225" s="3"/>
      <c r="T225" s="3"/>
      <c r="U225" s="3"/>
      <c r="V225" s="3"/>
      <c r="W225" s="3"/>
      <c r="X225" s="3"/>
      <c r="Y225" s="3"/>
      <c r="Z225" s="3"/>
    </row>
    <row r="226" spans="1:26" ht="18" customHeight="1">
      <c r="A226" s="140" t="s">
        <v>79</v>
      </c>
      <c r="B226" s="106"/>
      <c r="C226" s="151" t="s">
        <v>510</v>
      </c>
      <c r="D226" s="152" t="s">
        <v>171</v>
      </c>
      <c r="E226" s="153">
        <f>SUM(E227:E228)</f>
        <v>2</v>
      </c>
      <c r="F226" s="153">
        <f>SUM(F227:F228)</f>
        <v>2</v>
      </c>
      <c r="G226" s="314"/>
      <c r="H226" s="311"/>
      <c r="I226" s="154">
        <f>SUM(I227:I228)</f>
        <v>16944</v>
      </c>
      <c r="J226" s="154">
        <f>SUM(J227:J228)</f>
        <v>16944</v>
      </c>
      <c r="K226" s="154"/>
      <c r="L226" s="154"/>
      <c r="M226" s="154">
        <f t="shared" ref="M226" si="64">SUM(M227:M228)</f>
        <v>16944</v>
      </c>
      <c r="N226" s="3"/>
      <c r="O226" s="3"/>
      <c r="P226" s="3"/>
      <c r="Q226" s="3"/>
      <c r="R226" s="3"/>
      <c r="S226" s="3"/>
      <c r="T226" s="3"/>
      <c r="U226" s="3"/>
      <c r="V226" s="3"/>
      <c r="W226" s="3"/>
      <c r="X226" s="3"/>
      <c r="Y226" s="3"/>
      <c r="Z226" s="3"/>
    </row>
    <row r="227" spans="1:26" ht="30.75" hidden="1" customHeight="1" outlineLevel="1">
      <c r="A227" s="132" t="s">
        <v>481</v>
      </c>
      <c r="B227" s="106"/>
      <c r="C227" s="133" t="s">
        <v>511</v>
      </c>
      <c r="D227" s="155" t="s">
        <v>171</v>
      </c>
      <c r="E227" s="156">
        <v>1</v>
      </c>
      <c r="F227" s="127">
        <v>1</v>
      </c>
      <c r="G227" s="314"/>
      <c r="H227" s="311"/>
      <c r="I227" s="157">
        <v>828</v>
      </c>
      <c r="J227" s="157">
        <v>828</v>
      </c>
      <c r="K227" s="210"/>
      <c r="L227" s="212"/>
      <c r="M227" s="158">
        <f>J227</f>
        <v>828</v>
      </c>
      <c r="N227" s="3"/>
      <c r="O227" s="3"/>
      <c r="P227" s="3"/>
      <c r="Q227" s="3"/>
      <c r="R227" s="3"/>
      <c r="S227" s="3"/>
      <c r="T227" s="3"/>
      <c r="U227" s="3"/>
      <c r="V227" s="3"/>
      <c r="W227" s="3"/>
      <c r="X227" s="3"/>
      <c r="Y227" s="3"/>
      <c r="Z227" s="3"/>
    </row>
    <row r="228" spans="1:26" ht="96" hidden="1" customHeight="1" outlineLevel="1">
      <c r="A228" s="132" t="s">
        <v>483</v>
      </c>
      <c r="B228" s="106"/>
      <c r="C228" s="133" t="s">
        <v>417</v>
      </c>
      <c r="D228" s="155" t="s">
        <v>171</v>
      </c>
      <c r="E228" s="156">
        <v>1</v>
      </c>
      <c r="F228" s="127">
        <v>1</v>
      </c>
      <c r="G228" s="314"/>
      <c r="H228" s="311"/>
      <c r="I228" s="157">
        <v>16116</v>
      </c>
      <c r="J228" s="157">
        <v>16116</v>
      </c>
      <c r="K228" s="210"/>
      <c r="L228" s="212"/>
      <c r="M228" s="158">
        <f>J228</f>
        <v>16116</v>
      </c>
      <c r="N228" s="3"/>
      <c r="O228" s="3"/>
      <c r="P228" s="3"/>
      <c r="Q228" s="3"/>
      <c r="R228" s="3"/>
      <c r="S228" s="3"/>
      <c r="T228" s="3"/>
      <c r="U228" s="3"/>
      <c r="V228" s="3"/>
      <c r="W228" s="3"/>
      <c r="X228" s="3"/>
      <c r="Y228" s="3"/>
      <c r="Z228" s="3"/>
    </row>
    <row r="229" spans="1:26" ht="14.25" collapsed="1">
      <c r="A229" s="159" t="s">
        <v>80</v>
      </c>
      <c r="B229" s="112"/>
      <c r="C229" s="160" t="s">
        <v>419</v>
      </c>
      <c r="D229" s="161" t="s">
        <v>171</v>
      </c>
      <c r="E229" s="162">
        <f>E230+E232+E234+E236+E238</f>
        <v>5</v>
      </c>
      <c r="F229" s="162">
        <f>F230+F232+F234+F236+F238</f>
        <v>5</v>
      </c>
      <c r="G229" s="314"/>
      <c r="H229" s="311"/>
      <c r="I229" s="163">
        <f>I230+I232+I234</f>
        <v>223</v>
      </c>
      <c r="J229" s="163">
        <f t="shared" ref="J229:M229" si="65">J230+J232+J234</f>
        <v>223</v>
      </c>
      <c r="K229" s="163"/>
      <c r="L229" s="163"/>
      <c r="M229" s="163">
        <f t="shared" si="65"/>
        <v>223</v>
      </c>
      <c r="N229" s="96"/>
      <c r="O229" s="96"/>
      <c r="P229" s="96"/>
      <c r="Q229" s="116"/>
      <c r="R229" s="96"/>
      <c r="S229" s="96"/>
      <c r="T229" s="96"/>
      <c r="U229" s="117"/>
      <c r="V229" s="96"/>
      <c r="W229" s="96"/>
      <c r="X229" s="96"/>
      <c r="Y229" s="96"/>
      <c r="Z229" s="96"/>
    </row>
    <row r="230" spans="1:26" ht="15.75">
      <c r="A230" s="164" t="s">
        <v>485</v>
      </c>
      <c r="B230" s="118"/>
      <c r="C230" s="160" t="s">
        <v>512</v>
      </c>
      <c r="D230" s="165" t="s">
        <v>171</v>
      </c>
      <c r="E230" s="165">
        <f>E231</f>
        <v>1</v>
      </c>
      <c r="F230" s="165">
        <f>F231</f>
        <v>1</v>
      </c>
      <c r="G230" s="314"/>
      <c r="H230" s="311"/>
      <c r="I230" s="213">
        <f>I231</f>
        <v>45</v>
      </c>
      <c r="J230" s="213">
        <f t="shared" ref="J230:M230" si="66">J231</f>
        <v>45</v>
      </c>
      <c r="K230" s="213"/>
      <c r="L230" s="213"/>
      <c r="M230" s="213">
        <f t="shared" si="66"/>
        <v>45</v>
      </c>
      <c r="N230" s="3"/>
      <c r="O230" s="3"/>
      <c r="P230" s="3"/>
      <c r="Q230" s="3"/>
      <c r="R230" s="3"/>
      <c r="S230" s="3"/>
      <c r="T230" s="3"/>
      <c r="U230" s="3"/>
      <c r="V230" s="3"/>
      <c r="W230" s="3"/>
      <c r="X230" s="3"/>
      <c r="Y230" s="3"/>
      <c r="Z230" s="3"/>
    </row>
    <row r="231" spans="1:26" ht="18" hidden="1" customHeight="1" outlineLevel="1">
      <c r="A231" s="166" t="s">
        <v>485</v>
      </c>
      <c r="B231" s="119"/>
      <c r="C231" s="133" t="s">
        <v>513</v>
      </c>
      <c r="D231" s="167" t="s">
        <v>171</v>
      </c>
      <c r="E231" s="167">
        <v>1</v>
      </c>
      <c r="F231" s="167">
        <v>1</v>
      </c>
      <c r="G231" s="314"/>
      <c r="H231" s="311"/>
      <c r="I231" s="214">
        <v>45</v>
      </c>
      <c r="J231" s="214">
        <v>45</v>
      </c>
      <c r="K231" s="214"/>
      <c r="L231" s="215"/>
      <c r="M231" s="214">
        <f>J231</f>
        <v>45</v>
      </c>
      <c r="N231" s="3"/>
      <c r="O231" s="3"/>
      <c r="P231" s="3"/>
      <c r="Q231" s="3"/>
      <c r="R231" s="3"/>
      <c r="S231" s="3"/>
      <c r="T231" s="3"/>
      <c r="U231" s="3"/>
      <c r="V231" s="3"/>
      <c r="W231" s="3"/>
      <c r="X231" s="3"/>
      <c r="Y231" s="3"/>
      <c r="Z231" s="3"/>
    </row>
    <row r="232" spans="1:26" ht="15.75" collapsed="1">
      <c r="A232" s="164" t="s">
        <v>488</v>
      </c>
      <c r="B232" s="120"/>
      <c r="C232" s="168" t="s">
        <v>489</v>
      </c>
      <c r="D232" s="165" t="s">
        <v>171</v>
      </c>
      <c r="E232" s="165">
        <f>E233</f>
        <v>1</v>
      </c>
      <c r="F232" s="165">
        <f>F233</f>
        <v>1</v>
      </c>
      <c r="G232" s="314"/>
      <c r="H232" s="311"/>
      <c r="I232" s="213">
        <f>I233</f>
        <v>89</v>
      </c>
      <c r="J232" s="213">
        <f t="shared" ref="J232:M232" si="67">J233</f>
        <v>89</v>
      </c>
      <c r="K232" s="213"/>
      <c r="L232" s="213"/>
      <c r="M232" s="213">
        <f t="shared" si="67"/>
        <v>89</v>
      </c>
      <c r="N232" s="3"/>
      <c r="O232" s="3"/>
      <c r="P232" s="3"/>
      <c r="Q232" s="3"/>
      <c r="R232" s="3"/>
      <c r="S232" s="3"/>
      <c r="T232" s="3"/>
      <c r="U232" s="3"/>
      <c r="V232" s="3"/>
      <c r="W232" s="3"/>
      <c r="X232" s="3"/>
      <c r="Y232" s="3"/>
      <c r="Z232" s="3"/>
    </row>
    <row r="233" spans="1:26" ht="20.25" hidden="1" customHeight="1" outlineLevel="1">
      <c r="A233" s="169" t="s">
        <v>488</v>
      </c>
      <c r="B233" s="119"/>
      <c r="C233" s="133" t="s">
        <v>513</v>
      </c>
      <c r="D233" s="167" t="s">
        <v>171</v>
      </c>
      <c r="E233" s="167">
        <v>1</v>
      </c>
      <c r="F233" s="167">
        <v>1</v>
      </c>
      <c r="G233" s="314"/>
      <c r="H233" s="311"/>
      <c r="I233" s="214">
        <v>89</v>
      </c>
      <c r="J233" s="214">
        <v>89</v>
      </c>
      <c r="K233" s="214"/>
      <c r="L233" s="215"/>
      <c r="M233" s="214">
        <f>J233</f>
        <v>89</v>
      </c>
      <c r="N233" s="3"/>
      <c r="O233" s="3"/>
      <c r="P233" s="3"/>
      <c r="Q233" s="3"/>
      <c r="R233" s="3"/>
      <c r="S233" s="3"/>
      <c r="T233" s="3"/>
      <c r="U233" s="3"/>
      <c r="V233" s="3"/>
      <c r="W233" s="3"/>
      <c r="X233" s="3"/>
      <c r="Y233" s="3"/>
      <c r="Z233" s="3"/>
    </row>
    <row r="234" spans="1:26" ht="15.75" collapsed="1">
      <c r="A234" s="164" t="s">
        <v>490</v>
      </c>
      <c r="B234" s="120"/>
      <c r="C234" s="168" t="s">
        <v>514</v>
      </c>
      <c r="D234" s="165" t="s">
        <v>171</v>
      </c>
      <c r="E234" s="165">
        <f>E235</f>
        <v>1</v>
      </c>
      <c r="F234" s="165">
        <f>F235</f>
        <v>1</v>
      </c>
      <c r="G234" s="314"/>
      <c r="H234" s="311"/>
      <c r="I234" s="213">
        <f>I235</f>
        <v>89</v>
      </c>
      <c r="J234" s="213">
        <f t="shared" ref="J234:M234" si="68">J235</f>
        <v>89</v>
      </c>
      <c r="K234" s="213"/>
      <c r="L234" s="213"/>
      <c r="M234" s="213">
        <f t="shared" si="68"/>
        <v>89</v>
      </c>
      <c r="N234" s="3"/>
      <c r="O234" s="3"/>
      <c r="P234" s="3"/>
      <c r="Q234" s="3"/>
      <c r="R234" s="3"/>
      <c r="S234" s="3"/>
      <c r="T234" s="3"/>
      <c r="U234" s="3"/>
      <c r="V234" s="3"/>
      <c r="W234" s="3"/>
      <c r="X234" s="3"/>
      <c r="Y234" s="3"/>
      <c r="Z234" s="3"/>
    </row>
    <row r="235" spans="1:26" ht="20.25" hidden="1" customHeight="1" outlineLevel="1">
      <c r="A235" s="169" t="s">
        <v>490</v>
      </c>
      <c r="B235" s="119"/>
      <c r="C235" s="133" t="s">
        <v>513</v>
      </c>
      <c r="D235" s="170" t="s">
        <v>171</v>
      </c>
      <c r="E235" s="167">
        <v>1</v>
      </c>
      <c r="F235" s="167">
        <v>1</v>
      </c>
      <c r="G235" s="314"/>
      <c r="H235" s="311"/>
      <c r="I235" s="214">
        <v>89</v>
      </c>
      <c r="J235" s="214">
        <v>89</v>
      </c>
      <c r="K235" s="214"/>
      <c r="L235" s="215"/>
      <c r="M235" s="214">
        <f>J235</f>
        <v>89</v>
      </c>
      <c r="N235" s="3"/>
      <c r="O235" s="3"/>
      <c r="P235" s="3"/>
      <c r="Q235" s="3"/>
      <c r="R235" s="3"/>
      <c r="S235" s="3"/>
      <c r="T235" s="3"/>
      <c r="U235" s="3"/>
      <c r="V235" s="3"/>
      <c r="W235" s="3"/>
      <c r="X235" s="3"/>
      <c r="Y235" s="3"/>
      <c r="Z235" s="3"/>
    </row>
    <row r="236" spans="1:26" ht="28.5" collapsed="1">
      <c r="A236" s="171" t="s">
        <v>110</v>
      </c>
      <c r="B236" s="121"/>
      <c r="C236" s="172" t="s">
        <v>515</v>
      </c>
      <c r="D236" s="173" t="s">
        <v>171</v>
      </c>
      <c r="E236" s="173">
        <f>E237</f>
        <v>1</v>
      </c>
      <c r="F236" s="173">
        <f>F237</f>
        <v>1</v>
      </c>
      <c r="G236" s="314"/>
      <c r="H236" s="311"/>
      <c r="I236" s="216">
        <f>I237</f>
        <v>380</v>
      </c>
      <c r="J236" s="216">
        <f t="shared" ref="J236:M236" si="69">J237</f>
        <v>380</v>
      </c>
      <c r="K236" s="216"/>
      <c r="L236" s="216"/>
      <c r="M236" s="216">
        <f t="shared" si="69"/>
        <v>380</v>
      </c>
      <c r="N236" s="3"/>
      <c r="O236" s="3"/>
      <c r="P236" s="3"/>
      <c r="Q236" s="3"/>
      <c r="R236" s="3"/>
      <c r="S236" s="3"/>
      <c r="T236" s="3"/>
      <c r="U236" s="3"/>
      <c r="V236" s="3"/>
      <c r="W236" s="3"/>
      <c r="X236" s="3"/>
      <c r="Y236" s="3"/>
      <c r="Z236" s="3"/>
    </row>
    <row r="237" spans="1:26" ht="18" hidden="1" customHeight="1" outlineLevel="1">
      <c r="A237" s="169" t="s">
        <v>493</v>
      </c>
      <c r="B237" s="119"/>
      <c r="C237" s="133" t="s">
        <v>513</v>
      </c>
      <c r="D237" s="167" t="s">
        <v>171</v>
      </c>
      <c r="E237" s="167">
        <v>1</v>
      </c>
      <c r="F237" s="167">
        <v>1</v>
      </c>
      <c r="G237" s="314"/>
      <c r="H237" s="311"/>
      <c r="I237" s="214">
        <v>380</v>
      </c>
      <c r="J237" s="214">
        <v>380</v>
      </c>
      <c r="K237" s="214"/>
      <c r="L237" s="215"/>
      <c r="M237" s="214">
        <f>J237</f>
        <v>380</v>
      </c>
      <c r="N237" s="3"/>
      <c r="O237" s="3"/>
      <c r="P237" s="3"/>
      <c r="Q237" s="3"/>
      <c r="R237" s="3"/>
      <c r="S237" s="3"/>
      <c r="T237" s="3"/>
      <c r="U237" s="3"/>
      <c r="V237" s="3"/>
      <c r="W237" s="3"/>
      <c r="X237" s="3"/>
      <c r="Y237" s="3"/>
      <c r="Z237" s="3"/>
    </row>
    <row r="238" spans="1:26" ht="15.75" collapsed="1">
      <c r="A238" s="171" t="s">
        <v>111</v>
      </c>
      <c r="B238" s="121"/>
      <c r="C238" s="172" t="s">
        <v>170</v>
      </c>
      <c r="D238" s="173" t="s">
        <v>171</v>
      </c>
      <c r="E238" s="173">
        <f>E239</f>
        <v>1</v>
      </c>
      <c r="F238" s="173">
        <f>F239</f>
        <v>1</v>
      </c>
      <c r="G238" s="314"/>
      <c r="H238" s="311"/>
      <c r="I238" s="216">
        <f>I239</f>
        <v>179</v>
      </c>
      <c r="J238" s="216">
        <f t="shared" ref="J238:M238" si="70">J239</f>
        <v>179</v>
      </c>
      <c r="K238" s="216"/>
      <c r="L238" s="216"/>
      <c r="M238" s="216">
        <f t="shared" si="70"/>
        <v>179</v>
      </c>
      <c r="N238" s="3"/>
      <c r="O238" s="3"/>
      <c r="P238" s="3"/>
      <c r="Q238" s="3"/>
      <c r="R238" s="3"/>
      <c r="S238" s="3"/>
      <c r="T238" s="3"/>
      <c r="U238" s="3"/>
      <c r="V238" s="3"/>
      <c r="W238" s="3"/>
      <c r="X238" s="3"/>
      <c r="Y238" s="3"/>
      <c r="Z238" s="3"/>
    </row>
    <row r="239" spans="1:26" ht="18.75" hidden="1" customHeight="1" outlineLevel="1">
      <c r="A239" s="174" t="s">
        <v>494</v>
      </c>
      <c r="B239" s="122"/>
      <c r="C239" s="133" t="s">
        <v>513</v>
      </c>
      <c r="D239" s="167" t="s">
        <v>171</v>
      </c>
      <c r="E239" s="167">
        <v>1</v>
      </c>
      <c r="F239" s="167">
        <v>1</v>
      </c>
      <c r="G239" s="314"/>
      <c r="H239" s="311"/>
      <c r="I239" s="214">
        <v>179</v>
      </c>
      <c r="J239" s="214">
        <v>179</v>
      </c>
      <c r="K239" s="214"/>
      <c r="L239" s="215"/>
      <c r="M239" s="214">
        <f>J239</f>
        <v>179</v>
      </c>
      <c r="N239" s="3"/>
      <c r="O239" s="3"/>
      <c r="P239" s="3"/>
      <c r="Q239" s="3"/>
      <c r="R239" s="3"/>
      <c r="S239" s="3"/>
      <c r="T239" s="3"/>
      <c r="U239" s="3"/>
      <c r="V239" s="3"/>
      <c r="W239" s="3"/>
      <c r="X239" s="3"/>
      <c r="Y239" s="3"/>
      <c r="Z239" s="3"/>
    </row>
    <row r="240" spans="1:26" ht="33.75" collapsed="1">
      <c r="A240" s="175">
        <v>4</v>
      </c>
      <c r="B240" s="3"/>
      <c r="C240" s="147" t="s">
        <v>198</v>
      </c>
      <c r="D240" s="175" t="s">
        <v>173</v>
      </c>
      <c r="E240" s="175">
        <f>E241</f>
        <v>18</v>
      </c>
      <c r="F240" s="175">
        <f>F241</f>
        <v>18</v>
      </c>
      <c r="G240" s="314"/>
      <c r="H240" s="311"/>
      <c r="I240" s="217">
        <f>I241</f>
        <v>16278</v>
      </c>
      <c r="J240" s="217">
        <f>J241</f>
        <v>15977</v>
      </c>
      <c r="K240" s="217">
        <f>K241</f>
        <v>301</v>
      </c>
      <c r="L240" s="288" t="s">
        <v>162</v>
      </c>
      <c r="M240" s="217">
        <f>M241</f>
        <v>15977</v>
      </c>
      <c r="N240" s="3"/>
      <c r="O240" s="3"/>
      <c r="P240" s="3"/>
      <c r="Q240" s="3"/>
      <c r="R240" s="3"/>
      <c r="S240" s="3"/>
      <c r="T240" s="3"/>
      <c r="U240" s="3"/>
      <c r="V240" s="3"/>
      <c r="W240" s="3"/>
      <c r="X240" s="3"/>
      <c r="Y240" s="3"/>
      <c r="Z240" s="3"/>
    </row>
    <row r="241" spans="1:26" ht="33.75">
      <c r="A241" s="176" t="s">
        <v>81</v>
      </c>
      <c r="B241" s="3"/>
      <c r="C241" s="177" t="s">
        <v>204</v>
      </c>
      <c r="D241" s="165" t="s">
        <v>173</v>
      </c>
      <c r="E241" s="165">
        <f>SUM(E242:E244)</f>
        <v>18</v>
      </c>
      <c r="F241" s="165">
        <f>SUM(F242:F244)</f>
        <v>18</v>
      </c>
      <c r="G241" s="314"/>
      <c r="H241" s="311"/>
      <c r="I241" s="213">
        <f>SUM(I242:I244)</f>
        <v>16278</v>
      </c>
      <c r="J241" s="213">
        <f t="shared" ref="J241:M241" si="71">SUM(J242:J244)</f>
        <v>15977</v>
      </c>
      <c r="K241" s="213">
        <f t="shared" si="71"/>
        <v>301</v>
      </c>
      <c r="L241" s="287" t="s">
        <v>162</v>
      </c>
      <c r="M241" s="213">
        <f t="shared" si="71"/>
        <v>15977</v>
      </c>
      <c r="N241" s="3"/>
      <c r="O241" s="3"/>
      <c r="P241" s="3"/>
      <c r="Q241" s="3"/>
      <c r="R241" s="3"/>
      <c r="S241" s="3"/>
      <c r="T241" s="3"/>
      <c r="U241" s="3"/>
      <c r="V241" s="3"/>
      <c r="W241" s="3"/>
      <c r="X241" s="3"/>
      <c r="Y241" s="3"/>
      <c r="Z241" s="3"/>
    </row>
    <row r="242" spans="1:26" ht="30" hidden="1" customHeight="1" outlineLevel="1">
      <c r="A242" s="176" t="s">
        <v>495</v>
      </c>
      <c r="B242" s="3"/>
      <c r="C242" s="178" t="s">
        <v>516</v>
      </c>
      <c r="D242" s="167" t="s">
        <v>173</v>
      </c>
      <c r="E242" s="167">
        <v>1</v>
      </c>
      <c r="F242" s="167">
        <v>1</v>
      </c>
      <c r="G242" s="314"/>
      <c r="H242" s="311"/>
      <c r="I242" s="214">
        <v>1099</v>
      </c>
      <c r="J242" s="214">
        <v>1099</v>
      </c>
      <c r="K242" s="214"/>
      <c r="L242" s="215"/>
      <c r="M242" s="214">
        <f>J242</f>
        <v>1099</v>
      </c>
      <c r="N242" s="3"/>
      <c r="O242" s="3"/>
      <c r="P242" s="3"/>
      <c r="Q242" s="3"/>
      <c r="R242" s="3"/>
      <c r="S242" s="3"/>
      <c r="T242" s="3"/>
      <c r="U242" s="3"/>
      <c r="V242" s="3"/>
      <c r="W242" s="3"/>
      <c r="X242" s="3"/>
      <c r="Y242" s="3"/>
      <c r="Z242" s="3"/>
    </row>
    <row r="243" spans="1:26" ht="30" hidden="1" customHeight="1" outlineLevel="1">
      <c r="A243" s="176" t="s">
        <v>497</v>
      </c>
      <c r="B243" s="3"/>
      <c r="C243" s="135" t="s">
        <v>517</v>
      </c>
      <c r="D243" s="167" t="s">
        <v>173</v>
      </c>
      <c r="E243" s="167">
        <v>14</v>
      </c>
      <c r="F243" s="167">
        <v>14</v>
      </c>
      <c r="G243" s="314"/>
      <c r="H243" s="311"/>
      <c r="I243" s="214">
        <v>1417</v>
      </c>
      <c r="J243" s="214">
        <v>1417</v>
      </c>
      <c r="K243" s="214"/>
      <c r="L243" s="215"/>
      <c r="M243" s="214">
        <f>J243</f>
        <v>1417</v>
      </c>
      <c r="N243" s="3"/>
      <c r="O243" s="3"/>
      <c r="P243" s="3"/>
      <c r="Q243" s="3"/>
      <c r="R243" s="3"/>
      <c r="S243" s="3"/>
      <c r="T243" s="3"/>
      <c r="U243" s="3"/>
      <c r="V243" s="3"/>
      <c r="W243" s="3"/>
      <c r="X243" s="3"/>
      <c r="Y243" s="3"/>
      <c r="Z243" s="3"/>
    </row>
    <row r="244" spans="1:26" ht="44.25" hidden="1" customHeight="1" outlineLevel="1">
      <c r="A244" s="176" t="s">
        <v>499</v>
      </c>
      <c r="B244" s="3"/>
      <c r="C244" s="135" t="s">
        <v>518</v>
      </c>
      <c r="D244" s="167" t="s">
        <v>173</v>
      </c>
      <c r="E244" s="167">
        <v>3</v>
      </c>
      <c r="F244" s="167">
        <v>3</v>
      </c>
      <c r="G244" s="314"/>
      <c r="H244" s="311"/>
      <c r="I244" s="214">
        <v>13762</v>
      </c>
      <c r="J244" s="214">
        <v>13461</v>
      </c>
      <c r="K244" s="214">
        <f>I244-J244</f>
        <v>301</v>
      </c>
      <c r="L244" s="218" t="s">
        <v>162</v>
      </c>
      <c r="M244" s="214">
        <f>J244</f>
        <v>13461</v>
      </c>
      <c r="N244" s="3"/>
      <c r="O244" s="3"/>
      <c r="P244" s="3"/>
      <c r="Q244" s="3"/>
      <c r="R244" s="3"/>
      <c r="S244" s="3"/>
      <c r="T244" s="3"/>
      <c r="U244" s="3"/>
      <c r="V244" s="3"/>
      <c r="W244" s="3"/>
      <c r="X244" s="3"/>
      <c r="Y244" s="3"/>
      <c r="Z244" s="3"/>
    </row>
    <row r="245" spans="1:26" ht="13.5" collapsed="1">
      <c r="A245" s="179" t="s">
        <v>115</v>
      </c>
      <c r="B245" s="3"/>
      <c r="C245" s="180" t="s">
        <v>519</v>
      </c>
      <c r="D245" s="175" t="s">
        <v>173</v>
      </c>
      <c r="E245" s="175">
        <f>E246</f>
        <v>1</v>
      </c>
      <c r="F245" s="175">
        <f>F246</f>
        <v>1</v>
      </c>
      <c r="G245" s="314"/>
      <c r="H245" s="311"/>
      <c r="I245" s="217">
        <f>I246</f>
        <v>34301</v>
      </c>
      <c r="J245" s="217">
        <f t="shared" ref="J245:M245" si="72">J246</f>
        <v>34301</v>
      </c>
      <c r="K245" s="217"/>
      <c r="L245" s="217"/>
      <c r="M245" s="217">
        <f t="shared" si="72"/>
        <v>34301</v>
      </c>
      <c r="N245" s="3"/>
      <c r="O245" s="3"/>
      <c r="P245" s="3"/>
      <c r="Q245" s="3"/>
      <c r="R245" s="3"/>
      <c r="S245" s="3"/>
      <c r="T245" s="3"/>
      <c r="U245" s="3"/>
      <c r="V245" s="3"/>
      <c r="W245" s="3"/>
      <c r="X245" s="3"/>
      <c r="Y245" s="3"/>
      <c r="Z245" s="3"/>
    </row>
    <row r="246" spans="1:26" ht="13.5" hidden="1" outlineLevel="1">
      <c r="A246" s="176" t="s">
        <v>116</v>
      </c>
      <c r="B246" s="3"/>
      <c r="C246" s="181" t="s">
        <v>520</v>
      </c>
      <c r="D246" s="167" t="s">
        <v>173</v>
      </c>
      <c r="E246" s="167">
        <v>1</v>
      </c>
      <c r="F246" s="167">
        <v>1</v>
      </c>
      <c r="G246" s="315"/>
      <c r="H246" s="312"/>
      <c r="I246" s="214">
        <v>34301</v>
      </c>
      <c r="J246" s="214">
        <v>34301</v>
      </c>
      <c r="K246" s="214"/>
      <c r="L246" s="215"/>
      <c r="M246" s="214">
        <f>J246</f>
        <v>34301</v>
      </c>
      <c r="N246" s="3"/>
      <c r="O246" s="3"/>
      <c r="P246" s="3"/>
      <c r="Q246" s="3"/>
      <c r="R246" s="3"/>
      <c r="S246" s="3"/>
      <c r="T246" s="3"/>
      <c r="U246" s="3"/>
      <c r="V246" s="3"/>
      <c r="W246" s="3"/>
      <c r="X246" s="3"/>
      <c r="Y246" s="3"/>
      <c r="Z246" s="3"/>
    </row>
    <row r="247" spans="1:26" collapsed="1">
      <c r="B247" s="10"/>
    </row>
    <row r="251" spans="1:26">
      <c r="B251" s="31"/>
      <c r="C251" s="31"/>
      <c r="D251" s="31"/>
    </row>
    <row r="253" spans="1:26">
      <c r="B253" s="32"/>
      <c r="C253" s="33"/>
    </row>
    <row r="254" spans="1:26">
      <c r="B254" s="10"/>
    </row>
  </sheetData>
  <mergeCells count="50">
    <mergeCell ref="Z214:Z216"/>
    <mergeCell ref="C2:Y2"/>
    <mergeCell ref="A3:Y3"/>
    <mergeCell ref="C4:Y4"/>
    <mergeCell ref="A6:A8"/>
    <mergeCell ref="B6:G6"/>
    <mergeCell ref="H6:H8"/>
    <mergeCell ref="I6:L6"/>
    <mergeCell ref="M6:P6"/>
    <mergeCell ref="Q6:X6"/>
    <mergeCell ref="L7:L8"/>
    <mergeCell ref="U7:V7"/>
    <mergeCell ref="P7:P8"/>
    <mergeCell ref="Q7:R7"/>
    <mergeCell ref="S7:T7"/>
    <mergeCell ref="Y6:Y8"/>
    <mergeCell ref="H214:H246"/>
    <mergeCell ref="G215:G246"/>
    <mergeCell ref="L42:L43"/>
    <mergeCell ref="G47:G53"/>
    <mergeCell ref="G55:G57"/>
    <mergeCell ref="L211:L212"/>
    <mergeCell ref="L171:L172"/>
    <mergeCell ref="H10:H213"/>
    <mergeCell ref="L13:L15"/>
    <mergeCell ref="L28:L29"/>
    <mergeCell ref="G38:G44"/>
    <mergeCell ref="L175:L177"/>
    <mergeCell ref="Z6:Z8"/>
    <mergeCell ref="B7:B8"/>
    <mergeCell ref="C7:C8"/>
    <mergeCell ref="D7:D8"/>
    <mergeCell ref="E7:F7"/>
    <mergeCell ref="G7:G8"/>
    <mergeCell ref="I7:I8"/>
    <mergeCell ref="J7:J8"/>
    <mergeCell ref="K7:K8"/>
    <mergeCell ref="W7:X7"/>
    <mergeCell ref="M7:N7"/>
    <mergeCell ref="O7:O8"/>
    <mergeCell ref="A181:A182"/>
    <mergeCell ref="C181:C182"/>
    <mergeCell ref="D181:D182"/>
    <mergeCell ref="G10:G34"/>
    <mergeCell ref="A165:A166"/>
    <mergeCell ref="C165:C166"/>
    <mergeCell ref="D165:D166"/>
    <mergeCell ref="A172:A173"/>
    <mergeCell ref="C172:C173"/>
    <mergeCell ref="D172:D173"/>
  </mergeCells>
  <pageMargins left="0.11811023622047245" right="0.11811023622047245" top="0.15748031496062992" bottom="0.15748031496062992"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254"/>
  <sheetViews>
    <sheetView tabSelected="1" topLeftCell="A27" zoomScale="110" zoomScaleNormal="110" workbookViewId="0">
      <selection activeCell="E236" sqref="E236"/>
    </sheetView>
  </sheetViews>
  <sheetFormatPr defaultRowHeight="12.75" outlineLevelRow="1"/>
  <cols>
    <col min="1" max="1" width="9.28515625" style="220" customWidth="1"/>
    <col min="2" max="2" width="13.7109375" style="220" customWidth="1"/>
    <col min="3" max="3" width="41" style="220" customWidth="1"/>
    <col min="4" max="4" width="9.7109375" style="220" customWidth="1"/>
    <col min="5" max="5" width="8.42578125" style="220" customWidth="1"/>
    <col min="6" max="6" width="8" style="220" customWidth="1"/>
    <col min="7" max="7" width="10.28515625" style="220" customWidth="1"/>
    <col min="8" max="8" width="7.7109375" style="220" customWidth="1"/>
    <col min="9" max="9" width="13" style="219" customWidth="1"/>
    <col min="10" max="10" width="13.140625" style="219" customWidth="1"/>
    <col min="11" max="11" width="11.85546875" style="219" bestFit="1" customWidth="1"/>
    <col min="12" max="12" width="16.7109375" style="220" customWidth="1"/>
    <col min="13" max="13" width="13.5703125" style="220" customWidth="1"/>
    <col min="14" max="16" width="9.140625" style="220" customWidth="1"/>
    <col min="17" max="17" width="13.28515625" style="4" customWidth="1"/>
    <col min="18" max="18" width="12.85546875" style="4" customWidth="1"/>
    <col min="19" max="19" width="14.140625" style="4" customWidth="1"/>
    <col min="20" max="20" width="13.7109375" style="4" customWidth="1"/>
    <col min="21" max="21" width="15.85546875" style="4" customWidth="1"/>
    <col min="22" max="22" width="15.42578125" style="4" customWidth="1"/>
    <col min="23" max="23" width="11.7109375" style="4" customWidth="1"/>
    <col min="24" max="24" width="12.85546875" style="4" customWidth="1"/>
    <col min="25" max="25" width="13.7109375" style="4" customWidth="1"/>
    <col min="26" max="26" width="15.28515625" style="4" customWidth="1"/>
    <col min="27" max="16384" width="9.140625" style="4"/>
  </cols>
  <sheetData>
    <row r="2" spans="1:26" ht="12.75" customHeight="1">
      <c r="A2" s="224"/>
      <c r="B2" s="224"/>
      <c r="D2" s="224"/>
      <c r="E2" s="224"/>
      <c r="F2" s="224"/>
      <c r="G2" s="224"/>
      <c r="H2" s="224"/>
      <c r="I2" s="224"/>
      <c r="J2" s="322" t="s">
        <v>523</v>
      </c>
      <c r="K2" s="322"/>
      <c r="L2" s="322"/>
      <c r="M2" s="322"/>
      <c r="N2" s="322"/>
      <c r="O2" s="322"/>
      <c r="P2" s="322"/>
      <c r="Q2" s="322"/>
      <c r="R2" s="34"/>
      <c r="S2" s="34"/>
      <c r="T2" s="34"/>
      <c r="U2" s="34"/>
      <c r="V2" s="34"/>
      <c r="W2" s="34"/>
      <c r="X2" s="34"/>
    </row>
    <row r="3" spans="1:26" ht="15" customHeight="1">
      <c r="A3" s="224"/>
      <c r="B3" s="224"/>
      <c r="C3" s="224"/>
      <c r="D3" s="224"/>
      <c r="E3" s="224"/>
      <c r="F3" s="224"/>
      <c r="G3" s="224"/>
      <c r="H3" s="224"/>
      <c r="I3" s="224"/>
      <c r="J3" s="322" t="s">
        <v>139</v>
      </c>
      <c r="K3" s="322"/>
      <c r="L3" s="322"/>
      <c r="M3" s="322"/>
      <c r="N3" s="322"/>
      <c r="O3" s="322"/>
      <c r="P3" s="322"/>
      <c r="Q3" s="322"/>
      <c r="R3" s="34"/>
      <c r="S3" s="34"/>
      <c r="T3" s="34"/>
      <c r="U3" s="34"/>
      <c r="V3" s="34"/>
      <c r="W3" s="34"/>
      <c r="X3" s="34"/>
    </row>
    <row r="4" spans="1:26" ht="15" customHeight="1">
      <c r="A4" s="238"/>
      <c r="B4" s="238"/>
      <c r="C4" s="224"/>
      <c r="D4" s="224"/>
      <c r="E4" s="224"/>
      <c r="F4" s="224"/>
      <c r="G4" s="224"/>
      <c r="H4" s="224"/>
      <c r="I4" s="224"/>
      <c r="J4" s="322" t="s">
        <v>524</v>
      </c>
      <c r="K4" s="322"/>
      <c r="L4" s="322"/>
      <c r="M4" s="322"/>
      <c r="N4" s="322"/>
      <c r="O4" s="322"/>
      <c r="P4" s="322"/>
      <c r="Q4" s="322"/>
      <c r="R4" s="34"/>
      <c r="S4" s="34"/>
      <c r="T4" s="34"/>
      <c r="U4" s="34"/>
      <c r="V4" s="34"/>
      <c r="W4" s="34"/>
      <c r="X4" s="34"/>
    </row>
    <row r="6" spans="1:26" s="10" customFormat="1" ht="107.25" customHeight="1">
      <c r="A6" s="309" t="s">
        <v>0</v>
      </c>
      <c r="B6" s="309" t="s">
        <v>1</v>
      </c>
      <c r="C6" s="309"/>
      <c r="D6" s="309"/>
      <c r="E6" s="309"/>
      <c r="F6" s="309"/>
      <c r="G6" s="309"/>
      <c r="H6" s="309" t="s">
        <v>62</v>
      </c>
      <c r="I6" s="309" t="s">
        <v>63</v>
      </c>
      <c r="J6" s="309"/>
      <c r="K6" s="309"/>
      <c r="L6" s="309"/>
      <c r="M6" s="309" t="s">
        <v>8</v>
      </c>
      <c r="N6" s="309"/>
      <c r="O6" s="309"/>
      <c r="P6" s="309"/>
      <c r="Q6" s="306" t="s">
        <v>16</v>
      </c>
      <c r="R6" s="306"/>
      <c r="S6" s="306"/>
      <c r="T6" s="306"/>
      <c r="U6" s="306"/>
      <c r="V6" s="306"/>
      <c r="W6" s="306"/>
      <c r="X6" s="306"/>
      <c r="Y6" s="306" t="s">
        <v>17</v>
      </c>
      <c r="Z6" s="306" t="s">
        <v>18</v>
      </c>
    </row>
    <row r="7" spans="1:26" s="10" customFormat="1" ht="81.75" customHeight="1">
      <c r="A7" s="309"/>
      <c r="B7" s="309" t="s">
        <v>2</v>
      </c>
      <c r="C7" s="309" t="s">
        <v>471</v>
      </c>
      <c r="D7" s="309" t="s">
        <v>3</v>
      </c>
      <c r="E7" s="309" t="s">
        <v>4</v>
      </c>
      <c r="F7" s="309"/>
      <c r="G7" s="309" t="s">
        <v>5</v>
      </c>
      <c r="H7" s="309"/>
      <c r="I7" s="328" t="s">
        <v>6</v>
      </c>
      <c r="J7" s="344" t="s">
        <v>7</v>
      </c>
      <c r="K7" s="344" t="s">
        <v>9</v>
      </c>
      <c r="L7" s="309" t="s">
        <v>10</v>
      </c>
      <c r="M7" s="309" t="s">
        <v>11</v>
      </c>
      <c r="N7" s="309"/>
      <c r="O7" s="309" t="s">
        <v>12</v>
      </c>
      <c r="P7" s="309" t="s">
        <v>13</v>
      </c>
      <c r="Q7" s="306" t="s">
        <v>29</v>
      </c>
      <c r="R7" s="306"/>
      <c r="S7" s="306" t="s">
        <v>19</v>
      </c>
      <c r="T7" s="306"/>
      <c r="U7" s="306" t="s">
        <v>20</v>
      </c>
      <c r="V7" s="306"/>
      <c r="W7" s="306" t="s">
        <v>21</v>
      </c>
      <c r="X7" s="306"/>
      <c r="Y7" s="306"/>
      <c r="Z7" s="306"/>
    </row>
    <row r="8" spans="1:26" s="10" customFormat="1" ht="60.75" customHeight="1">
      <c r="A8" s="309"/>
      <c r="B8" s="309"/>
      <c r="C8" s="309"/>
      <c r="D8" s="309"/>
      <c r="E8" s="233" t="s">
        <v>6</v>
      </c>
      <c r="F8" s="233" t="s">
        <v>7</v>
      </c>
      <c r="G8" s="309"/>
      <c r="H8" s="309"/>
      <c r="I8" s="329"/>
      <c r="J8" s="344"/>
      <c r="K8" s="344"/>
      <c r="L8" s="309"/>
      <c r="M8" s="233" t="s">
        <v>14</v>
      </c>
      <c r="N8" s="233" t="s">
        <v>15</v>
      </c>
      <c r="O8" s="309"/>
      <c r="P8" s="309"/>
      <c r="Q8" s="9" t="s">
        <v>22</v>
      </c>
      <c r="R8" s="9" t="s">
        <v>23</v>
      </c>
      <c r="S8" s="9" t="s">
        <v>22</v>
      </c>
      <c r="T8" s="9" t="s">
        <v>220</v>
      </c>
      <c r="U8" s="9" t="s">
        <v>6</v>
      </c>
      <c r="V8" s="9" t="s">
        <v>7</v>
      </c>
      <c r="W8" s="9" t="s">
        <v>22</v>
      </c>
      <c r="X8" s="9" t="s">
        <v>23</v>
      </c>
      <c r="Y8" s="306"/>
      <c r="Z8" s="306"/>
    </row>
    <row r="9" spans="1:26">
      <c r="A9" s="233">
        <v>1</v>
      </c>
      <c r="B9" s="233">
        <v>2</v>
      </c>
      <c r="C9" s="233">
        <v>3</v>
      </c>
      <c r="D9" s="233">
        <v>4</v>
      </c>
      <c r="E9" s="233">
        <v>5</v>
      </c>
      <c r="F9" s="233">
        <v>6</v>
      </c>
      <c r="G9" s="233">
        <v>7</v>
      </c>
      <c r="H9" s="233">
        <v>8</v>
      </c>
      <c r="I9" s="237">
        <v>9</v>
      </c>
      <c r="J9" s="237">
        <v>10</v>
      </c>
      <c r="K9" s="237">
        <v>11</v>
      </c>
      <c r="L9" s="233">
        <v>12</v>
      </c>
      <c r="M9" s="233">
        <v>13</v>
      </c>
      <c r="N9" s="233">
        <v>14</v>
      </c>
      <c r="O9" s="233">
        <v>15</v>
      </c>
      <c r="P9" s="233">
        <v>16</v>
      </c>
      <c r="Q9" s="68">
        <v>17</v>
      </c>
      <c r="R9" s="68">
        <v>18</v>
      </c>
      <c r="S9" s="68">
        <v>19</v>
      </c>
      <c r="T9" s="68">
        <v>20</v>
      </c>
      <c r="U9" s="68">
        <v>21</v>
      </c>
      <c r="V9" s="68">
        <v>22</v>
      </c>
      <c r="W9" s="68">
        <v>23</v>
      </c>
      <c r="X9" s="68">
        <v>24</v>
      </c>
      <c r="Y9" s="3">
        <v>25</v>
      </c>
      <c r="Z9" s="3">
        <v>26</v>
      </c>
    </row>
    <row r="10" spans="1:26" ht="42.75" customHeight="1">
      <c r="A10" s="233"/>
      <c r="B10" s="233" t="s">
        <v>61</v>
      </c>
      <c r="C10" s="1" t="s">
        <v>65</v>
      </c>
      <c r="D10" s="239" t="s">
        <v>64</v>
      </c>
      <c r="E10" s="187"/>
      <c r="F10" s="187"/>
      <c r="G10" s="338" t="s">
        <v>221</v>
      </c>
      <c r="H10" s="341"/>
      <c r="I10" s="95">
        <f>I11+I36+I178+I209</f>
        <v>1946951.1600000001</v>
      </c>
      <c r="J10" s="95">
        <f>J11+J36+J178+J209</f>
        <v>1685250.1600000001</v>
      </c>
      <c r="K10" s="95">
        <f t="shared" ref="K10" si="0">K11+K36+K178+K209</f>
        <v>261701</v>
      </c>
      <c r="L10" s="95"/>
      <c r="M10" s="95">
        <f t="shared" ref="M10" si="1">M11+M36+M178+M209</f>
        <v>1685250.1600000001</v>
      </c>
      <c r="N10" s="240"/>
      <c r="O10" s="240"/>
      <c r="P10" s="196"/>
      <c r="Q10" s="3"/>
      <c r="R10" s="3"/>
      <c r="S10" s="11">
        <v>58.74</v>
      </c>
      <c r="T10" s="11">
        <v>58.61</v>
      </c>
      <c r="U10" s="11"/>
      <c r="V10" s="11"/>
      <c r="W10" s="11">
        <v>31</v>
      </c>
      <c r="X10" s="11"/>
      <c r="Y10" s="3"/>
      <c r="Z10" s="3"/>
    </row>
    <row r="11" spans="1:26" ht="15" customHeight="1">
      <c r="A11" s="49" t="s">
        <v>92</v>
      </c>
      <c r="B11" s="1"/>
      <c r="C11" s="1" t="s">
        <v>93</v>
      </c>
      <c r="D11" s="239"/>
      <c r="E11" s="187">
        <f>E12+E18+E25+E27+E31+E34</f>
        <v>18</v>
      </c>
      <c r="F11" s="187">
        <f>F12+F18+F25+F27+F31+F34</f>
        <v>18</v>
      </c>
      <c r="G11" s="339"/>
      <c r="H11" s="342"/>
      <c r="I11" s="95">
        <f>I12+I18+I25+I27+I31+I34</f>
        <v>912158</v>
      </c>
      <c r="J11" s="95">
        <f t="shared" ref="J11:M11" si="2">J12+J18+J25+J27+J31+J34</f>
        <v>801343</v>
      </c>
      <c r="K11" s="95">
        <f t="shared" si="2"/>
        <v>110815</v>
      </c>
      <c r="L11" s="95"/>
      <c r="M11" s="107">
        <f t="shared" si="2"/>
        <v>801343</v>
      </c>
      <c r="N11" s="240"/>
      <c r="O11" s="240"/>
      <c r="P11" s="196"/>
      <c r="Q11" s="3"/>
      <c r="R11" s="3"/>
      <c r="S11" s="11"/>
      <c r="T11" s="11"/>
      <c r="U11" s="11"/>
      <c r="V11" s="11"/>
      <c r="W11" s="11"/>
      <c r="X11" s="11"/>
      <c r="Y11" s="3"/>
      <c r="Z11" s="3"/>
    </row>
    <row r="12" spans="1:26" ht="38.25" customHeight="1">
      <c r="A12" s="239">
        <v>1</v>
      </c>
      <c r="B12" s="233"/>
      <c r="C12" s="13" t="s">
        <v>38</v>
      </c>
      <c r="D12" s="12" t="s">
        <v>33</v>
      </c>
      <c r="E12" s="187">
        <f>SUM(E13:E17)</f>
        <v>5</v>
      </c>
      <c r="F12" s="187">
        <f>SUM(F13:F17)</f>
        <v>5</v>
      </c>
      <c r="G12" s="339"/>
      <c r="H12" s="342"/>
      <c r="I12" s="107">
        <f>SUM(I13:I17)</f>
        <v>833861</v>
      </c>
      <c r="J12" s="107">
        <f t="shared" ref="J12:K12" si="3">SUM(J13:J17)</f>
        <v>725053</v>
      </c>
      <c r="K12" s="95">
        <f t="shared" si="3"/>
        <v>108808</v>
      </c>
      <c r="L12" s="289" t="s">
        <v>219</v>
      </c>
      <c r="M12" s="70">
        <f>SUM(M13:M17)</f>
        <v>725053</v>
      </c>
      <c r="N12" s="196"/>
      <c r="O12" s="196"/>
      <c r="P12" s="196"/>
      <c r="Q12" s="3"/>
      <c r="R12" s="3"/>
      <c r="S12" s="3"/>
      <c r="T12" s="3"/>
      <c r="U12" s="3"/>
      <c r="V12" s="3"/>
      <c r="W12" s="3"/>
      <c r="X12" s="3"/>
      <c r="Y12" s="3"/>
      <c r="Z12" s="3"/>
    </row>
    <row r="13" spans="1:26" ht="12.75" hidden="1" customHeight="1" outlineLevel="1">
      <c r="A13" s="230" t="s">
        <v>69</v>
      </c>
      <c r="B13" s="233"/>
      <c r="C13" s="14" t="s">
        <v>66</v>
      </c>
      <c r="D13" s="15" t="s">
        <v>33</v>
      </c>
      <c r="E13" s="233">
        <v>1</v>
      </c>
      <c r="F13" s="233">
        <v>1</v>
      </c>
      <c r="G13" s="339"/>
      <c r="H13" s="342"/>
      <c r="I13" s="74">
        <v>172365</v>
      </c>
      <c r="J13" s="74">
        <v>155128</v>
      </c>
      <c r="K13" s="74">
        <f>I13-J13</f>
        <v>17237</v>
      </c>
      <c r="L13" s="321" t="s">
        <v>219</v>
      </c>
      <c r="M13" s="188">
        <f>J13</f>
        <v>155128</v>
      </c>
      <c r="N13" s="196"/>
      <c r="O13" s="196"/>
      <c r="P13" s="196"/>
      <c r="Q13" s="3"/>
      <c r="R13" s="3"/>
      <c r="S13" s="16"/>
      <c r="T13" s="3"/>
      <c r="U13" s="3"/>
      <c r="V13" s="3"/>
      <c r="W13" s="3"/>
      <c r="X13" s="3"/>
      <c r="Y13" s="3"/>
      <c r="Z13" s="3"/>
    </row>
    <row r="14" spans="1:26" ht="12.75" hidden="1" customHeight="1" outlineLevel="1">
      <c r="A14" s="230" t="s">
        <v>70</v>
      </c>
      <c r="B14" s="233"/>
      <c r="C14" s="14" t="s">
        <v>67</v>
      </c>
      <c r="D14" s="15" t="s">
        <v>33</v>
      </c>
      <c r="E14" s="233">
        <v>1</v>
      </c>
      <c r="F14" s="233">
        <v>1</v>
      </c>
      <c r="G14" s="339"/>
      <c r="H14" s="342"/>
      <c r="I14" s="74">
        <v>228898</v>
      </c>
      <c r="J14" s="74">
        <v>206008</v>
      </c>
      <c r="K14" s="74">
        <f>I14-J14</f>
        <v>22890</v>
      </c>
      <c r="L14" s="321"/>
      <c r="M14" s="188">
        <f t="shared" ref="M14:M17" si="4">J14</f>
        <v>206008</v>
      </c>
      <c r="N14" s="196"/>
      <c r="O14" s="196"/>
      <c r="P14" s="196"/>
      <c r="Q14" s="3"/>
      <c r="R14" s="3"/>
      <c r="S14" s="16"/>
      <c r="T14" s="3"/>
      <c r="U14" s="3"/>
      <c r="V14" s="3"/>
      <c r="W14" s="3"/>
      <c r="X14" s="3"/>
      <c r="Y14" s="3"/>
      <c r="Z14" s="3"/>
    </row>
    <row r="15" spans="1:26" ht="12.75" hidden="1" customHeight="1" outlineLevel="1">
      <c r="A15" s="230" t="s">
        <v>71</v>
      </c>
      <c r="B15" s="233"/>
      <c r="C15" s="14" t="s">
        <v>68</v>
      </c>
      <c r="D15" s="15" t="s">
        <v>33</v>
      </c>
      <c r="E15" s="233">
        <v>1</v>
      </c>
      <c r="F15" s="233">
        <v>1</v>
      </c>
      <c r="G15" s="339"/>
      <c r="H15" s="342"/>
      <c r="I15" s="74">
        <v>105506</v>
      </c>
      <c r="J15" s="74">
        <v>94955</v>
      </c>
      <c r="K15" s="74">
        <f>I15-J15</f>
        <v>10551</v>
      </c>
      <c r="L15" s="321"/>
      <c r="M15" s="188">
        <f t="shared" si="4"/>
        <v>94955</v>
      </c>
      <c r="N15" s="196"/>
      <c r="O15" s="196"/>
      <c r="P15" s="196"/>
      <c r="Q15" s="3"/>
      <c r="R15" s="3"/>
      <c r="S15" s="16"/>
      <c r="T15" s="3"/>
      <c r="U15" s="3"/>
      <c r="V15" s="3"/>
      <c r="W15" s="3"/>
      <c r="X15" s="3"/>
      <c r="Y15" s="3"/>
      <c r="Z15" s="3"/>
    </row>
    <row r="16" spans="1:26" ht="24" hidden="1" customHeight="1" outlineLevel="1">
      <c r="A16" s="230" t="s">
        <v>72</v>
      </c>
      <c r="B16" s="17"/>
      <c r="C16" s="14" t="s">
        <v>34</v>
      </c>
      <c r="D16" s="15" t="s">
        <v>33</v>
      </c>
      <c r="E16" s="233">
        <v>1</v>
      </c>
      <c r="F16" s="233">
        <v>1</v>
      </c>
      <c r="G16" s="339"/>
      <c r="H16" s="342"/>
      <c r="I16" s="74">
        <v>234541</v>
      </c>
      <c r="J16" s="74">
        <v>176411</v>
      </c>
      <c r="K16" s="74">
        <f>I16-J16</f>
        <v>58130</v>
      </c>
      <c r="L16" s="235" t="s">
        <v>530</v>
      </c>
      <c r="M16" s="188">
        <f t="shared" si="4"/>
        <v>176411</v>
      </c>
      <c r="N16" s="196"/>
      <c r="O16" s="196"/>
      <c r="P16" s="196"/>
      <c r="Q16" s="3"/>
      <c r="R16" s="3"/>
      <c r="S16" s="16"/>
      <c r="T16" s="3"/>
      <c r="U16" s="3"/>
      <c r="V16" s="3"/>
      <c r="W16" s="3"/>
      <c r="X16" s="3"/>
      <c r="Y16" s="3"/>
      <c r="Z16" s="3"/>
    </row>
    <row r="17" spans="1:26" ht="12.75" hidden="1" customHeight="1" outlineLevel="1">
      <c r="A17" s="230" t="s">
        <v>83</v>
      </c>
      <c r="B17" s="17"/>
      <c r="C17" s="14" t="s">
        <v>222</v>
      </c>
      <c r="D17" s="15" t="s">
        <v>33</v>
      </c>
      <c r="E17" s="233">
        <v>1</v>
      </c>
      <c r="F17" s="233">
        <v>1</v>
      </c>
      <c r="G17" s="339"/>
      <c r="H17" s="342"/>
      <c r="I17" s="74">
        <v>92551</v>
      </c>
      <c r="J17" s="74">
        <v>92551</v>
      </c>
      <c r="K17" s="74"/>
      <c r="L17" s="235"/>
      <c r="M17" s="188">
        <f t="shared" si="4"/>
        <v>92551</v>
      </c>
      <c r="N17" s="196"/>
      <c r="O17" s="196"/>
      <c r="P17" s="196"/>
      <c r="Q17" s="3"/>
      <c r="R17" s="3"/>
      <c r="S17" s="16"/>
      <c r="T17" s="3"/>
      <c r="U17" s="3"/>
      <c r="V17" s="3"/>
      <c r="W17" s="3"/>
      <c r="X17" s="3"/>
      <c r="Y17" s="3"/>
      <c r="Z17" s="3"/>
    </row>
    <row r="18" spans="1:26" ht="25.5" collapsed="1">
      <c r="A18" s="239">
        <v>2</v>
      </c>
      <c r="B18" s="17"/>
      <c r="C18" s="13" t="s">
        <v>35</v>
      </c>
      <c r="D18" s="12" t="s">
        <v>36</v>
      </c>
      <c r="E18" s="5">
        <f>E19</f>
        <v>5</v>
      </c>
      <c r="F18" s="5">
        <f>F19</f>
        <v>5</v>
      </c>
      <c r="G18" s="339"/>
      <c r="H18" s="342"/>
      <c r="I18" s="70">
        <f>I19</f>
        <v>9455</v>
      </c>
      <c r="J18" s="70">
        <f t="shared" ref="J18:M18" si="5">J19</f>
        <v>8328</v>
      </c>
      <c r="K18" s="70">
        <f t="shared" si="5"/>
        <v>1127</v>
      </c>
      <c r="L18" s="70"/>
      <c r="M18" s="70">
        <f t="shared" si="5"/>
        <v>8328</v>
      </c>
      <c r="N18" s="196"/>
      <c r="O18" s="196"/>
      <c r="P18" s="196"/>
      <c r="Q18" s="3"/>
      <c r="R18" s="3"/>
      <c r="S18" s="3"/>
      <c r="T18" s="3"/>
      <c r="U18" s="3"/>
      <c r="V18" s="3"/>
      <c r="W18" s="3"/>
      <c r="X18" s="3"/>
      <c r="Y18" s="3"/>
      <c r="Z18" s="3"/>
    </row>
    <row r="19" spans="1:26" ht="33.75" customHeight="1">
      <c r="A19" s="241" t="s">
        <v>77</v>
      </c>
      <c r="B19" s="233"/>
      <c r="C19" s="18" t="s">
        <v>37</v>
      </c>
      <c r="D19" s="19" t="s">
        <v>36</v>
      </c>
      <c r="E19" s="20">
        <f>SUM(E20:E24)</f>
        <v>5</v>
      </c>
      <c r="F19" s="20">
        <f>SUM(F20:F24)</f>
        <v>5</v>
      </c>
      <c r="G19" s="339"/>
      <c r="H19" s="342"/>
      <c r="I19" s="69">
        <f>SUM(I20:I24)</f>
        <v>9455</v>
      </c>
      <c r="J19" s="69">
        <f t="shared" ref="J19:M19" si="6">SUM(J20:J24)</f>
        <v>8328</v>
      </c>
      <c r="K19" s="69">
        <f t="shared" si="6"/>
        <v>1127</v>
      </c>
      <c r="L19" s="69"/>
      <c r="M19" s="69">
        <f t="shared" si="6"/>
        <v>8328</v>
      </c>
      <c r="N19" s="196"/>
      <c r="O19" s="196"/>
      <c r="P19" s="196"/>
      <c r="Q19" s="3"/>
      <c r="R19" s="3"/>
      <c r="S19" s="3"/>
      <c r="T19" s="3"/>
      <c r="U19" s="3"/>
      <c r="V19" s="3"/>
      <c r="W19" s="3"/>
      <c r="X19" s="3"/>
      <c r="Y19" s="3"/>
      <c r="Z19" s="3"/>
    </row>
    <row r="20" spans="1:26" ht="12.75" hidden="1" customHeight="1" outlineLevel="1">
      <c r="A20" s="230" t="s">
        <v>74</v>
      </c>
      <c r="B20" s="233"/>
      <c r="C20" s="14" t="s">
        <v>66</v>
      </c>
      <c r="D20" s="15" t="s">
        <v>36</v>
      </c>
      <c r="E20" s="7">
        <v>1</v>
      </c>
      <c r="F20" s="233">
        <v>1</v>
      </c>
      <c r="G20" s="339"/>
      <c r="H20" s="342"/>
      <c r="I20" s="74">
        <v>1930</v>
      </c>
      <c r="J20" s="74">
        <f>1930</f>
        <v>1930</v>
      </c>
      <c r="K20" s="81">
        <f>I20-J20</f>
        <v>0</v>
      </c>
      <c r="L20" s="84"/>
      <c r="M20" s="188">
        <f>J20</f>
        <v>1930</v>
      </c>
      <c r="N20" s="196"/>
      <c r="O20" s="196"/>
      <c r="P20" s="196"/>
      <c r="Q20" s="3"/>
      <c r="R20" s="3"/>
      <c r="S20" s="3"/>
      <c r="T20" s="3"/>
      <c r="U20" s="3"/>
      <c r="V20" s="3"/>
      <c r="W20" s="3"/>
      <c r="X20" s="3"/>
      <c r="Y20" s="3"/>
      <c r="Z20" s="3"/>
    </row>
    <row r="21" spans="1:26" ht="12.75" hidden="1" customHeight="1" outlineLevel="1">
      <c r="A21" s="230" t="s">
        <v>75</v>
      </c>
      <c r="B21" s="233"/>
      <c r="C21" s="14" t="s">
        <v>67</v>
      </c>
      <c r="D21" s="15" t="s">
        <v>36</v>
      </c>
      <c r="E21" s="7">
        <v>1</v>
      </c>
      <c r="F21" s="233">
        <v>1</v>
      </c>
      <c r="G21" s="339"/>
      <c r="H21" s="342"/>
      <c r="I21" s="74">
        <v>2564</v>
      </c>
      <c r="J21" s="74">
        <v>2564</v>
      </c>
      <c r="K21" s="81">
        <f t="shared" ref="K21:K24" si="7">I21-J21</f>
        <v>0</v>
      </c>
      <c r="L21" s="236"/>
      <c r="M21" s="188">
        <f t="shared" ref="M21:M24" si="8">J21</f>
        <v>2564</v>
      </c>
      <c r="N21" s="196"/>
      <c r="O21" s="196"/>
      <c r="P21" s="196"/>
      <c r="Q21" s="3"/>
      <c r="R21" s="3"/>
      <c r="S21" s="3"/>
      <c r="T21" s="3"/>
      <c r="U21" s="3"/>
      <c r="V21" s="3"/>
      <c r="W21" s="3"/>
      <c r="X21" s="3"/>
      <c r="Y21" s="3"/>
      <c r="Z21" s="3"/>
    </row>
    <row r="22" spans="1:26" ht="12.75" hidden="1" customHeight="1" outlineLevel="1">
      <c r="A22" s="230" t="s">
        <v>76</v>
      </c>
      <c r="B22" s="233"/>
      <c r="C22" s="14" t="s">
        <v>68</v>
      </c>
      <c r="D22" s="15" t="s">
        <v>36</v>
      </c>
      <c r="E22" s="7">
        <v>1</v>
      </c>
      <c r="F22" s="233">
        <v>1</v>
      </c>
      <c r="G22" s="339"/>
      <c r="H22" s="342"/>
      <c r="I22" s="74">
        <v>1182</v>
      </c>
      <c r="J22" s="74">
        <v>1182</v>
      </c>
      <c r="K22" s="81">
        <f t="shared" si="7"/>
        <v>0</v>
      </c>
      <c r="L22" s="236"/>
      <c r="M22" s="188">
        <f t="shared" si="8"/>
        <v>1182</v>
      </c>
      <c r="N22" s="196"/>
      <c r="O22" s="196"/>
      <c r="P22" s="196"/>
      <c r="Q22" s="3"/>
      <c r="R22" s="3"/>
      <c r="S22" s="3"/>
      <c r="T22" s="3"/>
      <c r="U22" s="3"/>
      <c r="V22" s="3"/>
      <c r="W22" s="3"/>
      <c r="X22" s="3"/>
      <c r="Y22" s="3"/>
      <c r="Z22" s="3"/>
    </row>
    <row r="23" spans="1:26" ht="26.25" hidden="1" customHeight="1" outlineLevel="1">
      <c r="A23" s="230" t="s">
        <v>98</v>
      </c>
      <c r="B23" s="233"/>
      <c r="C23" s="14" t="s">
        <v>34</v>
      </c>
      <c r="D23" s="15" t="s">
        <v>36</v>
      </c>
      <c r="E23" s="7">
        <v>1</v>
      </c>
      <c r="F23" s="233">
        <v>1</v>
      </c>
      <c r="G23" s="339"/>
      <c r="H23" s="342"/>
      <c r="I23" s="74">
        <v>2627</v>
      </c>
      <c r="J23" s="74">
        <v>1500</v>
      </c>
      <c r="K23" s="74">
        <f t="shared" si="7"/>
        <v>1127</v>
      </c>
      <c r="L23" s="235" t="s">
        <v>531</v>
      </c>
      <c r="M23" s="188">
        <f t="shared" si="8"/>
        <v>1500</v>
      </c>
      <c r="N23" s="196"/>
      <c r="O23" s="196"/>
      <c r="P23" s="196"/>
      <c r="Q23" s="3"/>
      <c r="R23" s="3"/>
      <c r="S23" s="3"/>
      <c r="T23" s="3"/>
      <c r="U23" s="3"/>
      <c r="V23" s="3"/>
      <c r="W23" s="3"/>
      <c r="X23" s="3"/>
      <c r="Y23" s="3"/>
      <c r="Z23" s="3"/>
    </row>
    <row r="24" spans="1:26" ht="12.75" hidden="1" customHeight="1" outlineLevel="1">
      <c r="A24" s="230" t="s">
        <v>99</v>
      </c>
      <c r="B24" s="233"/>
      <c r="C24" s="14" t="s">
        <v>222</v>
      </c>
      <c r="D24" s="15" t="s">
        <v>36</v>
      </c>
      <c r="E24" s="7">
        <v>1</v>
      </c>
      <c r="F24" s="233">
        <v>1</v>
      </c>
      <c r="G24" s="339"/>
      <c r="H24" s="342"/>
      <c r="I24" s="74">
        <v>1152</v>
      </c>
      <c r="J24" s="74">
        <v>1152</v>
      </c>
      <c r="K24" s="81">
        <f t="shared" si="7"/>
        <v>0</v>
      </c>
      <c r="L24" s="236"/>
      <c r="M24" s="188">
        <f t="shared" si="8"/>
        <v>1152</v>
      </c>
      <c r="N24" s="196"/>
      <c r="O24" s="196"/>
      <c r="P24" s="196"/>
      <c r="Q24" s="3"/>
      <c r="R24" s="3"/>
      <c r="S24" s="3"/>
      <c r="T24" s="3"/>
      <c r="U24" s="3"/>
      <c r="V24" s="3"/>
      <c r="W24" s="3"/>
      <c r="X24" s="3"/>
      <c r="Y24" s="3"/>
      <c r="Z24" s="3"/>
    </row>
    <row r="25" spans="1:26" collapsed="1">
      <c r="A25" s="239">
        <v>3</v>
      </c>
      <c r="B25" s="233"/>
      <c r="C25" s="13" t="s">
        <v>42</v>
      </c>
      <c r="D25" s="12" t="s">
        <v>43</v>
      </c>
      <c r="E25" s="5">
        <f>E26</f>
        <v>1</v>
      </c>
      <c r="F25" s="5">
        <f>F26</f>
        <v>1</v>
      </c>
      <c r="G25" s="339"/>
      <c r="H25" s="342"/>
      <c r="I25" s="70">
        <f>I26</f>
        <v>60</v>
      </c>
      <c r="J25" s="70">
        <f t="shared" ref="J25:M25" si="9">J26</f>
        <v>60</v>
      </c>
      <c r="K25" s="70">
        <f t="shared" si="9"/>
        <v>0</v>
      </c>
      <c r="L25" s="70"/>
      <c r="M25" s="70">
        <f t="shared" si="9"/>
        <v>60</v>
      </c>
      <c r="N25" s="196"/>
      <c r="O25" s="196"/>
      <c r="P25" s="196"/>
      <c r="Q25" s="3"/>
      <c r="R25" s="3"/>
      <c r="S25" s="3"/>
      <c r="T25" s="3"/>
      <c r="U25" s="3"/>
      <c r="V25" s="3"/>
      <c r="W25" s="3"/>
      <c r="X25" s="3"/>
      <c r="Y25" s="3"/>
      <c r="Z25" s="3"/>
    </row>
    <row r="26" spans="1:26" ht="12.75" hidden="1" customHeight="1" outlineLevel="1">
      <c r="A26" s="230" t="s">
        <v>79</v>
      </c>
      <c r="B26" s="233"/>
      <c r="C26" s="14" t="s">
        <v>223</v>
      </c>
      <c r="D26" s="15" t="s">
        <v>43</v>
      </c>
      <c r="E26" s="7">
        <v>1</v>
      </c>
      <c r="F26" s="233">
        <v>1</v>
      </c>
      <c r="G26" s="339"/>
      <c r="H26" s="342"/>
      <c r="I26" s="74">
        <v>60</v>
      </c>
      <c r="J26" s="74">
        <v>60</v>
      </c>
      <c r="K26" s="190">
        <f>I26-J26</f>
        <v>0</v>
      </c>
      <c r="L26" s="236"/>
      <c r="M26" s="188">
        <f>J26</f>
        <v>60</v>
      </c>
      <c r="N26" s="196"/>
      <c r="O26" s="196"/>
      <c r="P26" s="196"/>
      <c r="Q26" s="3"/>
      <c r="R26" s="3"/>
      <c r="S26" s="3"/>
      <c r="T26" s="3"/>
      <c r="U26" s="3"/>
      <c r="V26" s="3"/>
      <c r="W26" s="3"/>
      <c r="X26" s="3"/>
      <c r="Y26" s="3"/>
      <c r="Z26" s="3"/>
    </row>
    <row r="27" spans="1:26" ht="33.75" collapsed="1">
      <c r="A27" s="239">
        <v>4</v>
      </c>
      <c r="B27" s="233"/>
      <c r="C27" s="13" t="s">
        <v>73</v>
      </c>
      <c r="D27" s="12" t="s">
        <v>30</v>
      </c>
      <c r="E27" s="5">
        <f>E28+E29+E30</f>
        <v>4</v>
      </c>
      <c r="F27" s="5">
        <f>F28+F29+F30</f>
        <v>4</v>
      </c>
      <c r="G27" s="339"/>
      <c r="H27" s="342"/>
      <c r="I27" s="73">
        <f>I28+I29+I30</f>
        <v>48115</v>
      </c>
      <c r="J27" s="73">
        <f>J28+J29+J30</f>
        <v>47235</v>
      </c>
      <c r="K27" s="70">
        <f t="shared" ref="K27:M27" si="10">K28+K29+K30</f>
        <v>880</v>
      </c>
      <c r="L27" s="289" t="s">
        <v>219</v>
      </c>
      <c r="M27" s="70">
        <f t="shared" si="10"/>
        <v>47235</v>
      </c>
      <c r="N27" s="196"/>
      <c r="O27" s="196"/>
      <c r="P27" s="196"/>
      <c r="Q27" s="3"/>
      <c r="R27" s="3"/>
      <c r="S27" s="3"/>
      <c r="T27" s="3"/>
      <c r="U27" s="3"/>
      <c r="V27" s="3"/>
      <c r="W27" s="3"/>
      <c r="X27" s="3"/>
      <c r="Y27" s="3"/>
      <c r="Z27" s="3"/>
    </row>
    <row r="28" spans="1:26" ht="30" hidden="1" customHeight="1" outlineLevel="1">
      <c r="A28" s="230" t="s">
        <v>81</v>
      </c>
      <c r="B28" s="233"/>
      <c r="C28" s="14" t="s">
        <v>225</v>
      </c>
      <c r="D28" s="15" t="s">
        <v>30</v>
      </c>
      <c r="E28" s="7">
        <v>1</v>
      </c>
      <c r="F28" s="233">
        <v>1</v>
      </c>
      <c r="G28" s="339"/>
      <c r="H28" s="342"/>
      <c r="I28" s="72">
        <v>33871</v>
      </c>
      <c r="J28" s="72">
        <v>33245</v>
      </c>
      <c r="K28" s="81">
        <f>I28-J28</f>
        <v>626</v>
      </c>
      <c r="L28" s="316" t="s">
        <v>219</v>
      </c>
      <c r="M28" s="71">
        <f>J28</f>
        <v>33245</v>
      </c>
      <c r="N28" s="196"/>
      <c r="O28" s="196"/>
      <c r="P28" s="196"/>
      <c r="Q28" s="3"/>
      <c r="R28" s="3"/>
      <c r="S28" s="3"/>
      <c r="T28" s="3"/>
      <c r="U28" s="3"/>
      <c r="V28" s="3"/>
      <c r="W28" s="3"/>
      <c r="X28" s="3"/>
      <c r="Y28" s="3"/>
      <c r="Z28" s="3"/>
    </row>
    <row r="29" spans="1:26" ht="25.5" hidden="1" customHeight="1" outlineLevel="1">
      <c r="A29" s="230" t="s">
        <v>82</v>
      </c>
      <c r="B29" s="233"/>
      <c r="C29" s="14" t="s">
        <v>226</v>
      </c>
      <c r="D29" s="15" t="s">
        <v>30</v>
      </c>
      <c r="E29" s="7">
        <v>1</v>
      </c>
      <c r="F29" s="233">
        <v>1</v>
      </c>
      <c r="G29" s="339"/>
      <c r="H29" s="342"/>
      <c r="I29" s="74">
        <v>13726</v>
      </c>
      <c r="J29" s="74">
        <v>13472</v>
      </c>
      <c r="K29" s="81">
        <f>I29-J29</f>
        <v>254</v>
      </c>
      <c r="L29" s="317"/>
      <c r="M29" s="71">
        <f>J29</f>
        <v>13472</v>
      </c>
      <c r="N29" s="196"/>
      <c r="O29" s="196"/>
      <c r="P29" s="196"/>
      <c r="Q29" s="3"/>
      <c r="R29" s="3"/>
      <c r="S29" s="3"/>
      <c r="T29" s="3"/>
      <c r="U29" s="3"/>
      <c r="V29" s="3"/>
      <c r="W29" s="3"/>
      <c r="X29" s="3"/>
      <c r="Y29" s="3"/>
      <c r="Z29" s="3"/>
    </row>
    <row r="30" spans="1:26" ht="12.75" hidden="1" customHeight="1" outlineLevel="1">
      <c r="A30" s="230" t="s">
        <v>224</v>
      </c>
      <c r="B30" s="233"/>
      <c r="C30" s="14" t="s">
        <v>227</v>
      </c>
      <c r="D30" s="15" t="s">
        <v>30</v>
      </c>
      <c r="E30" s="7">
        <v>2</v>
      </c>
      <c r="F30" s="233">
        <v>2</v>
      </c>
      <c r="G30" s="339"/>
      <c r="H30" s="342"/>
      <c r="I30" s="74">
        <v>518</v>
      </c>
      <c r="J30" s="74">
        <v>518</v>
      </c>
      <c r="K30" s="81"/>
      <c r="L30" s="235"/>
      <c r="M30" s="71">
        <f>J30</f>
        <v>518</v>
      </c>
      <c r="N30" s="196"/>
      <c r="O30" s="196"/>
      <c r="P30" s="196"/>
      <c r="Q30" s="3"/>
      <c r="R30" s="3"/>
      <c r="S30" s="3"/>
      <c r="T30" s="3"/>
      <c r="U30" s="3"/>
      <c r="V30" s="3"/>
      <c r="W30" s="3"/>
      <c r="X30" s="3"/>
      <c r="Y30" s="3"/>
      <c r="Z30" s="3"/>
    </row>
    <row r="31" spans="1:26" ht="25.5" customHeight="1" collapsed="1">
      <c r="A31" s="242" t="s">
        <v>115</v>
      </c>
      <c r="B31" s="233"/>
      <c r="C31" s="13" t="s">
        <v>60</v>
      </c>
      <c r="D31" s="12" t="s">
        <v>43</v>
      </c>
      <c r="E31" s="5">
        <f>SUM(E32:E33)</f>
        <v>2</v>
      </c>
      <c r="F31" s="5">
        <f>SUM(F32:F33)</f>
        <v>2</v>
      </c>
      <c r="G31" s="339"/>
      <c r="H31" s="342"/>
      <c r="I31" s="76">
        <f>SUM(I32:I33)</f>
        <v>10740</v>
      </c>
      <c r="J31" s="76">
        <f t="shared" ref="J31:M31" si="11">SUM(J32:J33)</f>
        <v>10740</v>
      </c>
      <c r="K31" s="76"/>
      <c r="L31" s="76"/>
      <c r="M31" s="110">
        <f t="shared" si="11"/>
        <v>10740</v>
      </c>
      <c r="N31" s="196"/>
      <c r="O31" s="196"/>
      <c r="P31" s="196"/>
      <c r="Q31" s="3"/>
      <c r="R31" s="3"/>
      <c r="S31" s="3"/>
      <c r="T31" s="3"/>
      <c r="U31" s="3"/>
      <c r="V31" s="3"/>
      <c r="W31" s="3"/>
      <c r="X31" s="3"/>
      <c r="Y31" s="3"/>
      <c r="Z31" s="3"/>
    </row>
    <row r="32" spans="1:26" ht="42" hidden="1" customHeight="1" outlineLevel="1">
      <c r="A32" s="230" t="s">
        <v>116</v>
      </c>
      <c r="B32" s="233"/>
      <c r="C32" s="14" t="s">
        <v>229</v>
      </c>
      <c r="D32" s="15" t="s">
        <v>43</v>
      </c>
      <c r="E32" s="7">
        <v>1</v>
      </c>
      <c r="F32" s="233">
        <v>1</v>
      </c>
      <c r="G32" s="339"/>
      <c r="H32" s="342"/>
      <c r="I32" s="74">
        <v>5370</v>
      </c>
      <c r="J32" s="74">
        <v>5370</v>
      </c>
      <c r="K32" s="81"/>
      <c r="L32" s="235"/>
      <c r="M32" s="71">
        <f>J32</f>
        <v>5370</v>
      </c>
      <c r="N32" s="196"/>
      <c r="O32" s="196"/>
      <c r="P32" s="196"/>
      <c r="Q32" s="3"/>
      <c r="R32" s="3"/>
      <c r="S32" s="3"/>
      <c r="T32" s="3"/>
      <c r="U32" s="3"/>
      <c r="V32" s="3"/>
      <c r="W32" s="3"/>
      <c r="X32" s="3"/>
      <c r="Y32" s="3"/>
      <c r="Z32" s="3"/>
    </row>
    <row r="33" spans="1:26" ht="51" hidden="1" customHeight="1" outlineLevel="1">
      <c r="A33" s="230" t="s">
        <v>122</v>
      </c>
      <c r="B33" s="233"/>
      <c r="C33" s="14" t="s">
        <v>230</v>
      </c>
      <c r="D33" s="15" t="s">
        <v>43</v>
      </c>
      <c r="E33" s="7">
        <v>1</v>
      </c>
      <c r="F33" s="233">
        <v>1</v>
      </c>
      <c r="G33" s="339"/>
      <c r="H33" s="342"/>
      <c r="I33" s="74">
        <v>5370</v>
      </c>
      <c r="J33" s="74">
        <v>5370</v>
      </c>
      <c r="K33" s="81"/>
      <c r="L33" s="235"/>
      <c r="M33" s="71">
        <f>J33</f>
        <v>5370</v>
      </c>
      <c r="N33" s="196"/>
      <c r="O33" s="196"/>
      <c r="P33" s="196"/>
      <c r="Q33" s="3"/>
      <c r="R33" s="3"/>
      <c r="S33" s="3"/>
      <c r="T33" s="3"/>
      <c r="U33" s="3"/>
      <c r="V33" s="3"/>
      <c r="W33" s="3"/>
      <c r="X33" s="3"/>
      <c r="Y33" s="3"/>
      <c r="Z33" s="3"/>
    </row>
    <row r="34" spans="1:26" ht="38.25" collapsed="1">
      <c r="A34" s="242" t="s">
        <v>228</v>
      </c>
      <c r="B34" s="233"/>
      <c r="C34" s="13" t="s">
        <v>231</v>
      </c>
      <c r="D34" s="12" t="s">
        <v>53</v>
      </c>
      <c r="E34" s="5">
        <f>E35</f>
        <v>1</v>
      </c>
      <c r="F34" s="5">
        <f>F35</f>
        <v>1</v>
      </c>
      <c r="G34" s="340"/>
      <c r="H34" s="342"/>
      <c r="I34" s="76">
        <f>I35</f>
        <v>9927</v>
      </c>
      <c r="J34" s="76">
        <f t="shared" ref="J34:M34" si="12">J35</f>
        <v>9927</v>
      </c>
      <c r="K34" s="76"/>
      <c r="L34" s="76"/>
      <c r="M34" s="110">
        <f t="shared" si="12"/>
        <v>9927</v>
      </c>
      <c r="N34" s="196"/>
      <c r="O34" s="196"/>
      <c r="P34" s="196"/>
      <c r="Q34" s="3"/>
      <c r="R34" s="3"/>
      <c r="S34" s="3"/>
      <c r="T34" s="3"/>
      <c r="U34" s="3"/>
      <c r="V34" s="3"/>
      <c r="W34" s="3"/>
      <c r="X34" s="3"/>
      <c r="Y34" s="3"/>
      <c r="Z34" s="3"/>
    </row>
    <row r="35" spans="1:26" ht="29.25" hidden="1" customHeight="1" outlineLevel="1">
      <c r="A35" s="230" t="s">
        <v>129</v>
      </c>
      <c r="B35" s="233"/>
      <c r="C35" s="14" t="s">
        <v>232</v>
      </c>
      <c r="D35" s="15" t="s">
        <v>53</v>
      </c>
      <c r="E35" s="7">
        <v>1</v>
      </c>
      <c r="F35" s="233">
        <v>1</v>
      </c>
      <c r="G35" s="243"/>
      <c r="H35" s="342"/>
      <c r="I35" s="74">
        <v>9927</v>
      </c>
      <c r="J35" s="74">
        <v>9927</v>
      </c>
      <c r="K35" s="81"/>
      <c r="L35" s="235"/>
      <c r="M35" s="72">
        <f>J35</f>
        <v>9927</v>
      </c>
      <c r="N35" s="196"/>
      <c r="O35" s="196"/>
      <c r="P35" s="196"/>
      <c r="Q35" s="3"/>
      <c r="R35" s="3"/>
      <c r="S35" s="3"/>
      <c r="T35" s="3"/>
      <c r="U35" s="3"/>
      <c r="V35" s="3"/>
      <c r="W35" s="3"/>
      <c r="X35" s="3"/>
      <c r="Y35" s="3"/>
      <c r="Z35" s="3"/>
    </row>
    <row r="36" spans="1:26" ht="33.75" collapsed="1">
      <c r="A36" s="49" t="s">
        <v>95</v>
      </c>
      <c r="B36" s="233"/>
      <c r="C36" s="1" t="s">
        <v>94</v>
      </c>
      <c r="D36" s="15"/>
      <c r="E36" s="73"/>
      <c r="F36" s="73"/>
      <c r="G36" s="233"/>
      <c r="H36" s="342"/>
      <c r="I36" s="73">
        <f>I37+I45+I54+I62+I163</f>
        <v>459605.16000000003</v>
      </c>
      <c r="J36" s="73">
        <f t="shared" ref="J36:M36" si="13">J37+J45+J54+J62+J163</f>
        <v>446865.16000000003</v>
      </c>
      <c r="K36" s="73">
        <f t="shared" si="13"/>
        <v>12740</v>
      </c>
      <c r="L36" s="289" t="s">
        <v>219</v>
      </c>
      <c r="M36" s="73">
        <f t="shared" si="13"/>
        <v>446865.16000000003</v>
      </c>
      <c r="N36" s="196"/>
      <c r="O36" s="196"/>
      <c r="P36" s="196"/>
      <c r="Q36" s="3"/>
      <c r="R36" s="3"/>
      <c r="S36" s="3"/>
      <c r="T36" s="3"/>
      <c r="U36" s="3"/>
      <c r="V36" s="3"/>
      <c r="W36" s="3"/>
      <c r="X36" s="3"/>
      <c r="Y36" s="3"/>
      <c r="Z36" s="3"/>
    </row>
    <row r="37" spans="1:26">
      <c r="A37" s="49" t="s">
        <v>96</v>
      </c>
      <c r="B37" s="233"/>
      <c r="C37" s="1" t="s">
        <v>24</v>
      </c>
      <c r="D37" s="42" t="s">
        <v>25</v>
      </c>
      <c r="E37" s="187">
        <f>SUM(E38:E44)</f>
        <v>6910</v>
      </c>
      <c r="F37" s="107">
        <f>SUM(F38:F44)</f>
        <v>7846.7399999999989</v>
      </c>
      <c r="G37" s="187"/>
      <c r="H37" s="342"/>
      <c r="I37" s="95">
        <f>SUM(I38:I44)</f>
        <v>299848.54000000004</v>
      </c>
      <c r="J37" s="95">
        <f t="shared" ref="J37:K37" si="14">SUM(J38:J44)</f>
        <v>291128.54000000004</v>
      </c>
      <c r="K37" s="95">
        <f t="shared" si="14"/>
        <v>8720</v>
      </c>
      <c r="L37" s="95"/>
      <c r="M37" s="95">
        <f t="shared" ref="M37" si="15">SUM(M38:M44)</f>
        <v>291128.54000000004</v>
      </c>
      <c r="N37" s="187"/>
      <c r="O37" s="187"/>
      <c r="P37" s="187"/>
      <c r="Q37" s="6"/>
      <c r="R37" s="6"/>
      <c r="S37" s="6"/>
      <c r="T37" s="6"/>
      <c r="U37" s="21"/>
      <c r="V37" s="22"/>
      <c r="W37" s="6"/>
      <c r="X37" s="3"/>
      <c r="Y37" s="3"/>
      <c r="Z37" s="3"/>
    </row>
    <row r="38" spans="1:26" ht="63.75" hidden="1" customHeight="1" outlineLevel="1">
      <c r="A38" s="230" t="s">
        <v>69</v>
      </c>
      <c r="B38" s="233"/>
      <c r="C38" s="14" t="s">
        <v>86</v>
      </c>
      <c r="D38" s="29" t="s">
        <v>25</v>
      </c>
      <c r="E38" s="244">
        <v>529</v>
      </c>
      <c r="F38" s="71">
        <v>561.74</v>
      </c>
      <c r="G38" s="338" t="s">
        <v>221</v>
      </c>
      <c r="H38" s="342"/>
      <c r="I38" s="191">
        <v>31236</v>
      </c>
      <c r="J38" s="74">
        <v>28113</v>
      </c>
      <c r="K38" s="81">
        <f>I38-J38</f>
        <v>3123</v>
      </c>
      <c r="L38" s="236" t="s">
        <v>219</v>
      </c>
      <c r="M38" s="74">
        <f>J38</f>
        <v>28113</v>
      </c>
      <c r="N38" s="196"/>
      <c r="O38" s="196"/>
      <c r="P38" s="196"/>
      <c r="Q38" s="23"/>
      <c r="R38" s="3"/>
      <c r="S38" s="3"/>
      <c r="T38" s="3"/>
      <c r="U38" s="24"/>
      <c r="V38" s="3"/>
      <c r="W38" s="3"/>
      <c r="X38" s="3"/>
      <c r="Y38" s="3"/>
      <c r="Z38" s="3"/>
    </row>
    <row r="39" spans="1:26" ht="63.75" hidden="1" customHeight="1" outlineLevel="1">
      <c r="A39" s="230" t="s">
        <v>70</v>
      </c>
      <c r="B39" s="233"/>
      <c r="C39" s="14" t="s">
        <v>87</v>
      </c>
      <c r="D39" s="29" t="s">
        <v>25</v>
      </c>
      <c r="E39" s="244">
        <v>1579</v>
      </c>
      <c r="F39" s="71">
        <v>1754.05</v>
      </c>
      <c r="G39" s="339"/>
      <c r="H39" s="342"/>
      <c r="I39" s="192">
        <v>114605</v>
      </c>
      <c r="J39" s="74">
        <v>114605</v>
      </c>
      <c r="K39" s="81"/>
      <c r="L39" s="193"/>
      <c r="M39" s="74">
        <f t="shared" ref="M39:M44" si="16">J39</f>
        <v>114605</v>
      </c>
      <c r="N39" s="196"/>
      <c r="O39" s="196"/>
      <c r="P39" s="196"/>
      <c r="Q39" s="23"/>
      <c r="R39" s="3"/>
      <c r="S39" s="3"/>
      <c r="T39" s="3"/>
      <c r="U39" s="24"/>
      <c r="V39" s="3"/>
      <c r="W39" s="3"/>
      <c r="X39" s="3"/>
      <c r="Y39" s="3"/>
      <c r="Z39" s="3"/>
    </row>
    <row r="40" spans="1:26" ht="51" hidden="1" customHeight="1" outlineLevel="1">
      <c r="A40" s="230" t="s">
        <v>71</v>
      </c>
      <c r="B40" s="233"/>
      <c r="C40" s="14" t="s">
        <v>88</v>
      </c>
      <c r="D40" s="29" t="s">
        <v>25</v>
      </c>
      <c r="E40" s="245">
        <v>332</v>
      </c>
      <c r="F40" s="71">
        <v>308.35000000000002</v>
      </c>
      <c r="G40" s="339"/>
      <c r="H40" s="342"/>
      <c r="I40" s="191">
        <v>36272</v>
      </c>
      <c r="J40" s="74">
        <v>36272</v>
      </c>
      <c r="K40" s="81"/>
      <c r="L40" s="194"/>
      <c r="M40" s="74">
        <f t="shared" si="16"/>
        <v>36272</v>
      </c>
      <c r="N40" s="196"/>
      <c r="O40" s="196"/>
      <c r="P40" s="196"/>
      <c r="Q40" s="23"/>
      <c r="R40" s="3" t="s">
        <v>27</v>
      </c>
      <c r="S40" s="3"/>
      <c r="T40" s="3"/>
      <c r="U40" s="25"/>
      <c r="V40" s="3"/>
      <c r="W40" s="3"/>
      <c r="X40" s="3"/>
      <c r="Y40" s="3" t="s">
        <v>28</v>
      </c>
      <c r="Z40" s="3"/>
    </row>
    <row r="41" spans="1:26" ht="89.25" hidden="1" customHeight="1" outlineLevel="1">
      <c r="A41" s="230" t="s">
        <v>72</v>
      </c>
      <c r="B41" s="233"/>
      <c r="C41" s="246" t="s">
        <v>89</v>
      </c>
      <c r="D41" s="29" t="s">
        <v>25</v>
      </c>
      <c r="E41" s="244">
        <v>1252</v>
      </c>
      <c r="F41" s="232">
        <v>1291.5999999999999</v>
      </c>
      <c r="G41" s="339"/>
      <c r="H41" s="342"/>
      <c r="I41" s="195">
        <v>32648.54</v>
      </c>
      <c r="J41" s="74">
        <v>32648.54</v>
      </c>
      <c r="K41" s="81"/>
      <c r="L41" s="194"/>
      <c r="M41" s="74">
        <f t="shared" si="16"/>
        <v>32648.54</v>
      </c>
      <c r="N41" s="196"/>
      <c r="O41" s="196"/>
      <c r="P41" s="196"/>
      <c r="Q41" s="23"/>
      <c r="R41" s="3"/>
      <c r="S41" s="3"/>
      <c r="T41" s="3"/>
      <c r="U41" s="26"/>
      <c r="V41" s="3"/>
      <c r="W41" s="3"/>
      <c r="X41" s="3"/>
      <c r="Y41" s="3"/>
      <c r="Z41" s="3"/>
    </row>
    <row r="42" spans="1:26" ht="63.75" hidden="1" customHeight="1" outlineLevel="1">
      <c r="A42" s="230" t="s">
        <v>83</v>
      </c>
      <c r="B42" s="233"/>
      <c r="C42" s="14" t="s">
        <v>90</v>
      </c>
      <c r="D42" s="29" t="s">
        <v>25</v>
      </c>
      <c r="E42" s="244">
        <v>453</v>
      </c>
      <c r="F42" s="232">
        <v>1094.4000000000001</v>
      </c>
      <c r="G42" s="339"/>
      <c r="H42" s="342"/>
      <c r="I42" s="191">
        <v>28756</v>
      </c>
      <c r="J42" s="191">
        <v>25880</v>
      </c>
      <c r="K42" s="81">
        <f>I42-J42</f>
        <v>2876</v>
      </c>
      <c r="L42" s="316" t="s">
        <v>219</v>
      </c>
      <c r="M42" s="74">
        <f t="shared" si="16"/>
        <v>25880</v>
      </c>
      <c r="N42" s="196"/>
      <c r="O42" s="196"/>
      <c r="P42" s="196"/>
      <c r="Q42" s="23"/>
      <c r="R42" s="3"/>
      <c r="S42" s="3"/>
      <c r="T42" s="3"/>
      <c r="U42" s="24"/>
      <c r="V42" s="3"/>
      <c r="W42" s="3"/>
      <c r="X42" s="3"/>
      <c r="Y42" s="3"/>
      <c r="Z42" s="3"/>
    </row>
    <row r="43" spans="1:26" ht="63.75" hidden="1" customHeight="1" outlineLevel="1">
      <c r="A43" s="230" t="s">
        <v>84</v>
      </c>
      <c r="B43" s="233"/>
      <c r="C43" s="14" t="s">
        <v>91</v>
      </c>
      <c r="D43" s="29" t="s">
        <v>25</v>
      </c>
      <c r="E43" s="244">
        <v>1710</v>
      </c>
      <c r="F43" s="232">
        <v>1960.2</v>
      </c>
      <c r="G43" s="339"/>
      <c r="H43" s="342"/>
      <c r="I43" s="191">
        <v>27212</v>
      </c>
      <c r="J43" s="74">
        <v>24491</v>
      </c>
      <c r="K43" s="81">
        <f t="shared" ref="K43" si="17">I43-J43</f>
        <v>2721</v>
      </c>
      <c r="L43" s="317"/>
      <c r="M43" s="74">
        <f t="shared" si="16"/>
        <v>24491</v>
      </c>
      <c r="N43" s="196"/>
      <c r="O43" s="196"/>
      <c r="P43" s="196"/>
      <c r="Q43" s="23"/>
      <c r="R43" s="3"/>
      <c r="S43" s="3"/>
      <c r="T43" s="3"/>
      <c r="U43" s="24"/>
      <c r="V43" s="3"/>
      <c r="W43" s="3"/>
      <c r="X43" s="3"/>
      <c r="Y43" s="3"/>
      <c r="Z43" s="3"/>
    </row>
    <row r="44" spans="1:26" ht="51" hidden="1" customHeight="1" outlineLevel="1">
      <c r="A44" s="230" t="s">
        <v>85</v>
      </c>
      <c r="B44" s="233"/>
      <c r="C44" s="14" t="s">
        <v>233</v>
      </c>
      <c r="D44" s="29" t="s">
        <v>25</v>
      </c>
      <c r="E44" s="247">
        <v>1055</v>
      </c>
      <c r="F44" s="232">
        <v>876.4</v>
      </c>
      <c r="G44" s="340"/>
      <c r="H44" s="342"/>
      <c r="I44" s="195">
        <v>29119</v>
      </c>
      <c r="J44" s="74">
        <v>29119</v>
      </c>
      <c r="K44" s="81"/>
      <c r="L44" s="236"/>
      <c r="M44" s="74">
        <f t="shared" si="16"/>
        <v>29119</v>
      </c>
      <c r="N44" s="196"/>
      <c r="O44" s="196"/>
      <c r="P44" s="196"/>
      <c r="Q44" s="23"/>
      <c r="R44" s="3"/>
      <c r="S44" s="3"/>
      <c r="T44" s="3"/>
      <c r="U44" s="24"/>
      <c r="V44" s="3"/>
      <c r="W44" s="3"/>
      <c r="X44" s="3"/>
      <c r="Y44" s="3"/>
      <c r="Z44" s="3"/>
    </row>
    <row r="45" spans="1:26" ht="25.5" collapsed="1">
      <c r="A45" s="49" t="s">
        <v>97</v>
      </c>
      <c r="B45" s="233"/>
      <c r="C45" s="13" t="s">
        <v>39</v>
      </c>
      <c r="D45" s="12" t="s">
        <v>36</v>
      </c>
      <c r="E45" s="5">
        <f>E46</f>
        <v>7</v>
      </c>
      <c r="F45" s="5">
        <f>F46</f>
        <v>7</v>
      </c>
      <c r="G45" s="233"/>
      <c r="H45" s="342"/>
      <c r="I45" s="73">
        <f>I46</f>
        <v>3635</v>
      </c>
      <c r="J45" s="73">
        <f t="shared" ref="J45:M45" si="18">J46</f>
        <v>3635</v>
      </c>
      <c r="K45" s="73"/>
      <c r="L45" s="73"/>
      <c r="M45" s="73">
        <f t="shared" si="18"/>
        <v>3635</v>
      </c>
      <c r="N45" s="196"/>
      <c r="O45" s="196"/>
      <c r="P45" s="196"/>
      <c r="Q45" s="23"/>
      <c r="R45" s="3"/>
      <c r="S45" s="3"/>
      <c r="T45" s="3"/>
      <c r="U45" s="24"/>
      <c r="V45" s="3"/>
      <c r="W45" s="3"/>
      <c r="X45" s="3"/>
      <c r="Y45" s="3"/>
      <c r="Z45" s="3"/>
    </row>
    <row r="46" spans="1:26" ht="27" customHeight="1">
      <c r="A46" s="79" t="s">
        <v>77</v>
      </c>
      <c r="B46" s="17"/>
      <c r="C46" s="18" t="s">
        <v>40</v>
      </c>
      <c r="D46" s="19" t="s">
        <v>36</v>
      </c>
      <c r="E46" s="20">
        <f>SUM(E47:E53)</f>
        <v>7</v>
      </c>
      <c r="F46" s="20">
        <f t="shared" ref="F46" si="19">SUM(F47:F53)</f>
        <v>7</v>
      </c>
      <c r="G46" s="20"/>
      <c r="H46" s="342"/>
      <c r="I46" s="77">
        <f>SUM(I47:I53)</f>
        <v>3635</v>
      </c>
      <c r="J46" s="77">
        <f t="shared" ref="J46:M46" si="20">SUM(J47:J53)</f>
        <v>3635</v>
      </c>
      <c r="K46" s="77"/>
      <c r="L46" s="77"/>
      <c r="M46" s="77">
        <f t="shared" si="20"/>
        <v>3635</v>
      </c>
      <c r="N46" s="196"/>
      <c r="O46" s="196"/>
      <c r="P46" s="196"/>
      <c r="Q46" s="23"/>
      <c r="R46" s="3"/>
      <c r="S46" s="3"/>
      <c r="T46" s="3"/>
      <c r="U46" s="24"/>
      <c r="V46" s="3"/>
      <c r="W46" s="3"/>
      <c r="X46" s="3"/>
      <c r="Y46" s="3"/>
      <c r="Z46" s="3"/>
    </row>
    <row r="47" spans="1:26" ht="67.5" hidden="1" customHeight="1" outlineLevel="1">
      <c r="A47" s="17" t="s">
        <v>74</v>
      </c>
      <c r="B47" s="17"/>
      <c r="C47" s="14" t="s">
        <v>86</v>
      </c>
      <c r="D47" s="15" t="s">
        <v>36</v>
      </c>
      <c r="E47" s="7">
        <v>1</v>
      </c>
      <c r="F47" s="7">
        <v>1</v>
      </c>
      <c r="G47" s="338" t="s">
        <v>221</v>
      </c>
      <c r="H47" s="342"/>
      <c r="I47" s="195">
        <v>350</v>
      </c>
      <c r="J47" s="74">
        <v>350</v>
      </c>
      <c r="K47" s="81"/>
      <c r="L47" s="196"/>
      <c r="M47" s="74">
        <f>J47</f>
        <v>350</v>
      </c>
      <c r="N47" s="196"/>
      <c r="O47" s="196"/>
      <c r="P47" s="196"/>
      <c r="Q47" s="23"/>
      <c r="R47" s="3"/>
      <c r="S47" s="3"/>
      <c r="T47" s="3"/>
      <c r="U47" s="24"/>
      <c r="V47" s="3"/>
      <c r="W47" s="3"/>
      <c r="X47" s="3"/>
      <c r="Y47" s="3"/>
      <c r="Z47" s="3"/>
    </row>
    <row r="48" spans="1:26" ht="73.5" hidden="1" customHeight="1" outlineLevel="1">
      <c r="A48" s="17" t="s">
        <v>75</v>
      </c>
      <c r="B48" s="17"/>
      <c r="C48" s="14" t="s">
        <v>87</v>
      </c>
      <c r="D48" s="15" t="s">
        <v>36</v>
      </c>
      <c r="E48" s="7">
        <v>1</v>
      </c>
      <c r="F48" s="7">
        <v>1</v>
      </c>
      <c r="G48" s="339"/>
      <c r="H48" s="342"/>
      <c r="I48" s="195">
        <v>1432</v>
      </c>
      <c r="J48" s="74">
        <v>1432</v>
      </c>
      <c r="K48" s="81"/>
      <c r="L48" s="196"/>
      <c r="M48" s="74">
        <f t="shared" ref="M48:M53" si="21">J48</f>
        <v>1432</v>
      </c>
      <c r="N48" s="196"/>
      <c r="O48" s="196"/>
      <c r="P48" s="196"/>
      <c r="Q48" s="23"/>
      <c r="R48" s="3"/>
      <c r="S48" s="3"/>
      <c r="T48" s="3"/>
      <c r="U48" s="24"/>
      <c r="V48" s="3"/>
      <c r="W48" s="3"/>
      <c r="X48" s="3"/>
      <c r="Y48" s="3"/>
      <c r="Z48" s="3"/>
    </row>
    <row r="49" spans="1:26" ht="57.75" hidden="1" customHeight="1" outlineLevel="1">
      <c r="A49" s="17" t="s">
        <v>76</v>
      </c>
      <c r="B49" s="17"/>
      <c r="C49" s="14" t="s">
        <v>88</v>
      </c>
      <c r="D49" s="15" t="s">
        <v>36</v>
      </c>
      <c r="E49" s="7">
        <v>1</v>
      </c>
      <c r="F49" s="7">
        <v>1</v>
      </c>
      <c r="G49" s="339"/>
      <c r="H49" s="342"/>
      <c r="I49" s="195">
        <v>458</v>
      </c>
      <c r="J49" s="74">
        <v>458</v>
      </c>
      <c r="K49" s="81"/>
      <c r="L49" s="236"/>
      <c r="M49" s="74">
        <f t="shared" si="21"/>
        <v>458</v>
      </c>
      <c r="N49" s="196"/>
      <c r="O49" s="196"/>
      <c r="P49" s="196"/>
      <c r="Q49" s="23"/>
      <c r="R49" s="3"/>
      <c r="S49" s="3"/>
      <c r="T49" s="3"/>
      <c r="U49" s="24"/>
      <c r="V49" s="3"/>
      <c r="W49" s="3"/>
      <c r="X49" s="3"/>
      <c r="Y49" s="3"/>
      <c r="Z49" s="3"/>
    </row>
    <row r="50" spans="1:26" ht="96.75" hidden="1" customHeight="1" outlineLevel="1">
      <c r="A50" s="17" t="s">
        <v>98</v>
      </c>
      <c r="B50" s="17"/>
      <c r="C50" s="246" t="s">
        <v>89</v>
      </c>
      <c r="D50" s="15" t="s">
        <v>36</v>
      </c>
      <c r="E50" s="7">
        <v>1</v>
      </c>
      <c r="F50" s="7">
        <v>1</v>
      </c>
      <c r="G50" s="339"/>
      <c r="H50" s="342"/>
      <c r="I50" s="195">
        <v>406</v>
      </c>
      <c r="J50" s="74">
        <v>406</v>
      </c>
      <c r="K50" s="81"/>
      <c r="L50" s="236"/>
      <c r="M50" s="74">
        <f t="shared" si="21"/>
        <v>406</v>
      </c>
      <c r="N50" s="196"/>
      <c r="O50" s="196"/>
      <c r="P50" s="196"/>
      <c r="Q50" s="23"/>
      <c r="R50" s="3"/>
      <c r="S50" s="3"/>
      <c r="T50" s="3"/>
      <c r="U50" s="24"/>
      <c r="V50" s="3"/>
      <c r="W50" s="3"/>
      <c r="X50" s="3"/>
      <c r="Y50" s="3"/>
      <c r="Z50" s="3"/>
    </row>
    <row r="51" spans="1:26" ht="72" hidden="1" customHeight="1" outlineLevel="1">
      <c r="A51" s="17" t="s">
        <v>99</v>
      </c>
      <c r="B51" s="17"/>
      <c r="C51" s="14" t="s">
        <v>90</v>
      </c>
      <c r="D51" s="15" t="s">
        <v>36</v>
      </c>
      <c r="E51" s="7">
        <v>1</v>
      </c>
      <c r="F51" s="7">
        <v>1</v>
      </c>
      <c r="G51" s="339"/>
      <c r="H51" s="342"/>
      <c r="I51" s="195">
        <v>322</v>
      </c>
      <c r="J51" s="74">
        <v>322</v>
      </c>
      <c r="K51" s="81"/>
      <c r="L51" s="236"/>
      <c r="M51" s="74">
        <f t="shared" si="21"/>
        <v>322</v>
      </c>
      <c r="N51" s="196"/>
      <c r="O51" s="196"/>
      <c r="P51" s="196"/>
      <c r="Q51" s="23"/>
      <c r="R51" s="3"/>
      <c r="S51" s="3"/>
      <c r="T51" s="3"/>
      <c r="U51" s="24"/>
      <c r="V51" s="3"/>
      <c r="W51" s="3"/>
      <c r="X51" s="3"/>
      <c r="Y51" s="3"/>
      <c r="Z51" s="3"/>
    </row>
    <row r="52" spans="1:26" ht="70.5" hidden="1" customHeight="1" outlineLevel="1">
      <c r="A52" s="17" t="s">
        <v>100</v>
      </c>
      <c r="B52" s="17"/>
      <c r="C52" s="14" t="s">
        <v>91</v>
      </c>
      <c r="D52" s="15" t="s">
        <v>36</v>
      </c>
      <c r="E52" s="7">
        <v>1</v>
      </c>
      <c r="F52" s="7">
        <v>1</v>
      </c>
      <c r="G52" s="339"/>
      <c r="H52" s="342"/>
      <c r="I52" s="195">
        <v>305</v>
      </c>
      <c r="J52" s="74">
        <v>305</v>
      </c>
      <c r="K52" s="81"/>
      <c r="L52" s="236"/>
      <c r="M52" s="74">
        <f t="shared" si="21"/>
        <v>305</v>
      </c>
      <c r="N52" s="196"/>
      <c r="O52" s="196"/>
      <c r="P52" s="196"/>
      <c r="Q52" s="23"/>
      <c r="R52" s="3"/>
      <c r="S52" s="3"/>
      <c r="T52" s="3"/>
      <c r="U52" s="24"/>
      <c r="V52" s="3"/>
      <c r="W52" s="3"/>
      <c r="X52" s="3"/>
      <c r="Y52" s="3"/>
      <c r="Z52" s="3"/>
    </row>
    <row r="53" spans="1:26" ht="56.25" hidden="1" customHeight="1" outlineLevel="1">
      <c r="A53" s="17" t="s">
        <v>101</v>
      </c>
      <c r="B53" s="17"/>
      <c r="C53" s="14" t="s">
        <v>233</v>
      </c>
      <c r="D53" s="15" t="s">
        <v>36</v>
      </c>
      <c r="E53" s="7">
        <v>1</v>
      </c>
      <c r="F53" s="7">
        <v>1</v>
      </c>
      <c r="G53" s="340"/>
      <c r="H53" s="342"/>
      <c r="I53" s="195">
        <v>362</v>
      </c>
      <c r="J53" s="74">
        <v>362</v>
      </c>
      <c r="K53" s="81"/>
      <c r="L53" s="235"/>
      <c r="M53" s="74">
        <f t="shared" si="21"/>
        <v>362</v>
      </c>
      <c r="N53" s="196"/>
      <c r="O53" s="196"/>
      <c r="P53" s="196"/>
      <c r="Q53" s="23"/>
      <c r="R53" s="3"/>
      <c r="S53" s="3"/>
      <c r="T53" s="3"/>
      <c r="U53" s="24"/>
      <c r="V53" s="3"/>
      <c r="W53" s="3"/>
      <c r="X53" s="3"/>
      <c r="Y53" s="3"/>
      <c r="Z53" s="3"/>
    </row>
    <row r="54" spans="1:26" collapsed="1">
      <c r="A54" s="239">
        <v>3</v>
      </c>
      <c r="B54" s="17"/>
      <c r="C54" s="1" t="s">
        <v>41</v>
      </c>
      <c r="D54" s="12" t="s">
        <v>33</v>
      </c>
      <c r="E54" s="5">
        <f>SUM(E55:E61)</f>
        <v>7</v>
      </c>
      <c r="F54" s="5">
        <f>SUM(F55:F61)</f>
        <v>7</v>
      </c>
      <c r="G54" s="5"/>
      <c r="H54" s="342"/>
      <c r="I54" s="73">
        <f>SUM(I55:I61)</f>
        <v>68551</v>
      </c>
      <c r="J54" s="73">
        <f t="shared" ref="J54:M54" si="22">SUM(J55:J61)</f>
        <v>68551</v>
      </c>
      <c r="K54" s="73"/>
      <c r="L54" s="73"/>
      <c r="M54" s="73">
        <f t="shared" si="22"/>
        <v>68551</v>
      </c>
      <c r="N54" s="196"/>
      <c r="O54" s="196"/>
      <c r="P54" s="196"/>
      <c r="Q54" s="23"/>
      <c r="R54" s="3"/>
      <c r="S54" s="3"/>
      <c r="T54" s="3"/>
      <c r="U54" s="24"/>
      <c r="V54" s="3"/>
      <c r="W54" s="3"/>
      <c r="X54" s="3"/>
      <c r="Y54" s="3"/>
      <c r="Z54" s="3"/>
    </row>
    <row r="55" spans="1:26" ht="38.25" hidden="1" customHeight="1" outlineLevel="1">
      <c r="A55" s="230" t="s">
        <v>79</v>
      </c>
      <c r="B55" s="17"/>
      <c r="C55" s="14" t="s">
        <v>106</v>
      </c>
      <c r="D55" s="15" t="s">
        <v>33</v>
      </c>
      <c r="E55" s="7">
        <v>1</v>
      </c>
      <c r="F55" s="7">
        <v>1</v>
      </c>
      <c r="G55" s="338" t="s">
        <v>221</v>
      </c>
      <c r="H55" s="342"/>
      <c r="I55" s="195">
        <v>8933</v>
      </c>
      <c r="J55" s="74">
        <v>8933</v>
      </c>
      <c r="K55" s="81"/>
      <c r="L55" s="236"/>
      <c r="M55" s="74">
        <f>J55</f>
        <v>8933</v>
      </c>
      <c r="N55" s="196"/>
      <c r="O55" s="196"/>
      <c r="P55" s="196"/>
      <c r="Q55" s="23"/>
      <c r="R55" s="3"/>
      <c r="S55" s="3"/>
      <c r="T55" s="3"/>
      <c r="U55" s="24"/>
      <c r="V55" s="3"/>
      <c r="W55" s="3"/>
      <c r="X55" s="3"/>
      <c r="Y55" s="3"/>
      <c r="Z55" s="3"/>
    </row>
    <row r="56" spans="1:26" ht="42.75" hidden="1" customHeight="1" outlineLevel="1">
      <c r="A56" s="230" t="s">
        <v>80</v>
      </c>
      <c r="B56" s="17"/>
      <c r="C56" s="14" t="s">
        <v>107</v>
      </c>
      <c r="D56" s="15" t="s">
        <v>33</v>
      </c>
      <c r="E56" s="7">
        <v>1</v>
      </c>
      <c r="F56" s="7">
        <v>1</v>
      </c>
      <c r="G56" s="339"/>
      <c r="H56" s="342"/>
      <c r="I56" s="195">
        <v>13095</v>
      </c>
      <c r="J56" s="74">
        <v>13095</v>
      </c>
      <c r="K56" s="81"/>
      <c r="L56" s="236"/>
      <c r="M56" s="74">
        <f t="shared" ref="M56:M61" si="23">J56</f>
        <v>13095</v>
      </c>
      <c r="N56" s="196"/>
      <c r="O56" s="196"/>
      <c r="P56" s="196"/>
      <c r="Q56" s="23"/>
      <c r="R56" s="3"/>
      <c r="S56" s="3"/>
      <c r="T56" s="3"/>
      <c r="U56" s="24"/>
      <c r="V56" s="3"/>
      <c r="W56" s="3"/>
      <c r="X56" s="3"/>
      <c r="Y56" s="3"/>
      <c r="Z56" s="3"/>
    </row>
    <row r="57" spans="1:26" ht="42.75" hidden="1" customHeight="1" outlineLevel="1">
      <c r="A57" s="230" t="s">
        <v>110</v>
      </c>
      <c r="B57" s="17"/>
      <c r="C57" s="14" t="s">
        <v>108</v>
      </c>
      <c r="D57" s="15" t="s">
        <v>33</v>
      </c>
      <c r="E57" s="7">
        <v>1</v>
      </c>
      <c r="F57" s="7">
        <v>1</v>
      </c>
      <c r="G57" s="339"/>
      <c r="H57" s="342"/>
      <c r="I57" s="195">
        <v>9511</v>
      </c>
      <c r="J57" s="74">
        <v>9511</v>
      </c>
      <c r="K57" s="81"/>
      <c r="L57" s="83"/>
      <c r="M57" s="74">
        <f t="shared" si="23"/>
        <v>9511</v>
      </c>
      <c r="N57" s="196"/>
      <c r="O57" s="196"/>
      <c r="P57" s="196"/>
      <c r="Q57" s="23"/>
      <c r="R57" s="3"/>
      <c r="S57" s="3"/>
      <c r="T57" s="3"/>
      <c r="U57" s="24"/>
      <c r="V57" s="3"/>
      <c r="W57" s="3"/>
      <c r="X57" s="3"/>
      <c r="Y57" s="3"/>
      <c r="Z57" s="3"/>
    </row>
    <row r="58" spans="1:26" ht="38.25" hidden="1" customHeight="1" outlineLevel="1">
      <c r="A58" s="230" t="s">
        <v>111</v>
      </c>
      <c r="B58" s="17"/>
      <c r="C58" s="14" t="s">
        <v>109</v>
      </c>
      <c r="D58" s="15" t="s">
        <v>33</v>
      </c>
      <c r="E58" s="7">
        <v>1</v>
      </c>
      <c r="F58" s="7">
        <v>1</v>
      </c>
      <c r="G58" s="339"/>
      <c r="H58" s="342"/>
      <c r="I58" s="195">
        <v>9598</v>
      </c>
      <c r="J58" s="74">
        <v>9598</v>
      </c>
      <c r="K58" s="81"/>
      <c r="L58" s="84"/>
      <c r="M58" s="74">
        <f t="shared" si="23"/>
        <v>9598</v>
      </c>
      <c r="N58" s="196"/>
      <c r="O58" s="196"/>
      <c r="P58" s="196"/>
      <c r="Q58" s="23"/>
      <c r="R58" s="3"/>
      <c r="S58" s="3"/>
      <c r="T58" s="3"/>
      <c r="U58" s="24"/>
      <c r="V58" s="3"/>
      <c r="W58" s="3"/>
      <c r="X58" s="3"/>
      <c r="Y58" s="3"/>
      <c r="Z58" s="3"/>
    </row>
    <row r="59" spans="1:26" ht="38.25" hidden="1" customHeight="1" outlineLevel="1">
      <c r="A59" s="230" t="s">
        <v>112</v>
      </c>
      <c r="B59" s="17"/>
      <c r="C59" s="14" t="s">
        <v>234</v>
      </c>
      <c r="D59" s="15" t="s">
        <v>33</v>
      </c>
      <c r="E59" s="7">
        <v>1</v>
      </c>
      <c r="F59" s="7">
        <v>1</v>
      </c>
      <c r="G59" s="339"/>
      <c r="H59" s="342"/>
      <c r="I59" s="195">
        <v>9551</v>
      </c>
      <c r="J59" s="74">
        <v>9551</v>
      </c>
      <c r="K59" s="81"/>
      <c r="L59" s="83"/>
      <c r="M59" s="74">
        <f t="shared" si="23"/>
        <v>9551</v>
      </c>
      <c r="N59" s="196"/>
      <c r="O59" s="196"/>
      <c r="P59" s="196"/>
      <c r="Q59" s="23"/>
      <c r="R59" s="3"/>
      <c r="S59" s="3"/>
      <c r="T59" s="3"/>
      <c r="U59" s="24"/>
      <c r="V59" s="3"/>
      <c r="W59" s="3"/>
      <c r="X59" s="3"/>
      <c r="Y59" s="3"/>
      <c r="Z59" s="3"/>
    </row>
    <row r="60" spans="1:26" ht="38.25" hidden="1" customHeight="1" outlineLevel="1">
      <c r="A60" s="230" t="s">
        <v>113</v>
      </c>
      <c r="B60" s="17"/>
      <c r="C60" s="14" t="s">
        <v>235</v>
      </c>
      <c r="D60" s="15" t="s">
        <v>33</v>
      </c>
      <c r="E60" s="7">
        <v>1</v>
      </c>
      <c r="F60" s="7">
        <v>1</v>
      </c>
      <c r="G60" s="339"/>
      <c r="H60" s="342"/>
      <c r="I60" s="195">
        <v>8947</v>
      </c>
      <c r="J60" s="74">
        <v>8947</v>
      </c>
      <c r="K60" s="81"/>
      <c r="L60" s="84"/>
      <c r="M60" s="74">
        <f t="shared" si="23"/>
        <v>8947</v>
      </c>
      <c r="N60" s="196"/>
      <c r="O60" s="196"/>
      <c r="P60" s="196"/>
      <c r="Q60" s="23"/>
      <c r="R60" s="3"/>
      <c r="S60" s="3"/>
      <c r="T60" s="3"/>
      <c r="U60" s="24"/>
      <c r="V60" s="3"/>
      <c r="W60" s="3"/>
      <c r="X60" s="3"/>
      <c r="Y60" s="3"/>
      <c r="Z60" s="3"/>
    </row>
    <row r="61" spans="1:26" ht="38.25" hidden="1" customHeight="1" outlineLevel="1">
      <c r="A61" s="230" t="s">
        <v>114</v>
      </c>
      <c r="B61" s="17"/>
      <c r="C61" s="14" t="s">
        <v>236</v>
      </c>
      <c r="D61" s="15" t="s">
        <v>33</v>
      </c>
      <c r="E61" s="7">
        <v>1</v>
      </c>
      <c r="F61" s="7">
        <v>1</v>
      </c>
      <c r="G61" s="339"/>
      <c r="H61" s="342"/>
      <c r="I61" s="195">
        <v>8916</v>
      </c>
      <c r="J61" s="74">
        <v>8916</v>
      </c>
      <c r="K61" s="81"/>
      <c r="L61" s="236"/>
      <c r="M61" s="74">
        <f t="shared" si="23"/>
        <v>8916</v>
      </c>
      <c r="N61" s="196"/>
      <c r="O61" s="196"/>
      <c r="P61" s="196"/>
      <c r="Q61" s="23"/>
      <c r="R61" s="3"/>
      <c r="S61" s="3"/>
      <c r="T61" s="3"/>
      <c r="U61" s="24"/>
      <c r="V61" s="3"/>
      <c r="W61" s="3"/>
      <c r="X61" s="3"/>
      <c r="Y61" s="3"/>
      <c r="Z61" s="3"/>
    </row>
    <row r="62" spans="1:26" ht="26.25" customHeight="1" collapsed="1">
      <c r="A62" s="242" t="s">
        <v>237</v>
      </c>
      <c r="B62" s="17"/>
      <c r="C62" s="13" t="s">
        <v>60</v>
      </c>
      <c r="D62" s="12" t="s">
        <v>43</v>
      </c>
      <c r="E62" s="5">
        <f>E63+E66+E76+E157</f>
        <v>92</v>
      </c>
      <c r="F62" s="5">
        <f>F63+F66+F76+F157</f>
        <v>92</v>
      </c>
      <c r="G62" s="339"/>
      <c r="H62" s="342"/>
      <c r="I62" s="73">
        <f>I63+I66+I76+I157</f>
        <v>31048.620000000003</v>
      </c>
      <c r="J62" s="73">
        <f t="shared" ref="J62:M62" si="24">J63+J66+J76+J157</f>
        <v>31048.620000000003</v>
      </c>
      <c r="K62" s="73"/>
      <c r="L62" s="73"/>
      <c r="M62" s="73">
        <f t="shared" si="24"/>
        <v>31048.620000000003</v>
      </c>
      <c r="N62" s="196"/>
      <c r="O62" s="196"/>
      <c r="P62" s="196"/>
      <c r="Q62" s="23"/>
      <c r="R62" s="3"/>
      <c r="S62" s="3"/>
      <c r="T62" s="3"/>
      <c r="U62" s="24"/>
      <c r="V62" s="3"/>
      <c r="W62" s="3"/>
      <c r="X62" s="3"/>
      <c r="Y62" s="3"/>
      <c r="Z62" s="3"/>
    </row>
    <row r="63" spans="1:26" ht="27" customHeight="1">
      <c r="A63" s="248" t="s">
        <v>81</v>
      </c>
      <c r="B63" s="49"/>
      <c r="C63" s="249" t="s">
        <v>60</v>
      </c>
      <c r="D63" s="87" t="s">
        <v>43</v>
      </c>
      <c r="E63" s="88">
        <f>SUM(E64:E65)</f>
        <v>2</v>
      </c>
      <c r="F63" s="88">
        <f>SUM(F64:F65)</f>
        <v>2</v>
      </c>
      <c r="G63" s="339"/>
      <c r="H63" s="342"/>
      <c r="I63" s="89">
        <f>SUM(I64:I65)</f>
        <v>21042</v>
      </c>
      <c r="J63" s="89">
        <f t="shared" ref="J63:M63" si="25">SUM(J64:J65)</f>
        <v>21042</v>
      </c>
      <c r="K63" s="89"/>
      <c r="L63" s="89"/>
      <c r="M63" s="89">
        <f t="shared" si="25"/>
        <v>21042</v>
      </c>
      <c r="N63" s="196"/>
      <c r="O63" s="196"/>
      <c r="P63" s="196"/>
      <c r="Q63" s="23"/>
      <c r="R63" s="3"/>
      <c r="S63" s="3"/>
      <c r="T63" s="3"/>
      <c r="U63" s="24"/>
      <c r="V63" s="3"/>
      <c r="W63" s="3"/>
      <c r="X63" s="3"/>
      <c r="Y63" s="3"/>
      <c r="Z63" s="3"/>
    </row>
    <row r="64" spans="1:26" ht="94.5" hidden="1" customHeight="1" outlineLevel="1">
      <c r="A64" s="230" t="s">
        <v>117</v>
      </c>
      <c r="B64" s="17"/>
      <c r="C64" s="246" t="s">
        <v>238</v>
      </c>
      <c r="D64" s="15" t="s">
        <v>43</v>
      </c>
      <c r="E64" s="7">
        <v>1</v>
      </c>
      <c r="F64" s="7">
        <v>1</v>
      </c>
      <c r="G64" s="339"/>
      <c r="H64" s="342"/>
      <c r="I64" s="90">
        <v>20342</v>
      </c>
      <c r="J64" s="73">
        <v>20342</v>
      </c>
      <c r="K64" s="73"/>
      <c r="L64" s="197"/>
      <c r="M64" s="73">
        <f>J64</f>
        <v>20342</v>
      </c>
      <c r="N64" s="196"/>
      <c r="O64" s="196"/>
      <c r="P64" s="196"/>
      <c r="Q64" s="23"/>
      <c r="R64" s="3"/>
      <c r="S64" s="3"/>
      <c r="T64" s="3"/>
      <c r="U64" s="24"/>
      <c r="V64" s="3"/>
      <c r="W64" s="3"/>
      <c r="X64" s="3"/>
      <c r="Y64" s="3"/>
      <c r="Z64" s="3"/>
    </row>
    <row r="65" spans="1:26" ht="102" hidden="1" customHeight="1" outlineLevel="1">
      <c r="A65" s="230" t="s">
        <v>118</v>
      </c>
      <c r="B65" s="17"/>
      <c r="C65" s="246" t="s">
        <v>239</v>
      </c>
      <c r="D65" s="15" t="s">
        <v>43</v>
      </c>
      <c r="E65" s="7">
        <v>1</v>
      </c>
      <c r="F65" s="7">
        <v>1</v>
      </c>
      <c r="G65" s="340"/>
      <c r="H65" s="342"/>
      <c r="I65" s="90">
        <v>700</v>
      </c>
      <c r="J65" s="73">
        <v>700</v>
      </c>
      <c r="K65" s="73"/>
      <c r="L65" s="198"/>
      <c r="M65" s="73">
        <f t="shared" ref="M65" si="26">J65</f>
        <v>700</v>
      </c>
      <c r="N65" s="196"/>
      <c r="O65" s="196"/>
      <c r="P65" s="196"/>
      <c r="Q65" s="23"/>
      <c r="R65" s="3"/>
      <c r="S65" s="3"/>
      <c r="T65" s="3"/>
      <c r="U65" s="24"/>
      <c r="V65" s="3"/>
      <c r="W65" s="3"/>
      <c r="X65" s="3"/>
      <c r="Y65" s="3"/>
      <c r="Z65" s="3"/>
    </row>
    <row r="66" spans="1:26" ht="13.5" collapsed="1">
      <c r="A66" s="248" t="s">
        <v>82</v>
      </c>
      <c r="B66" s="49"/>
      <c r="C66" s="249" t="s">
        <v>42</v>
      </c>
      <c r="D66" s="87" t="s">
        <v>43</v>
      </c>
      <c r="E66" s="88">
        <f>SUM(E67:E75)</f>
        <v>9</v>
      </c>
      <c r="F66" s="88">
        <f>SUM(F67:F75)</f>
        <v>9</v>
      </c>
      <c r="G66" s="233"/>
      <c r="H66" s="342"/>
      <c r="I66" s="89">
        <f>SUM(I67:I75)</f>
        <v>1097</v>
      </c>
      <c r="J66" s="89">
        <f t="shared" ref="J66:M66" si="27">SUM(J67:J75)</f>
        <v>1097</v>
      </c>
      <c r="K66" s="89"/>
      <c r="L66" s="89"/>
      <c r="M66" s="89">
        <f t="shared" si="27"/>
        <v>1097</v>
      </c>
      <c r="N66" s="196"/>
      <c r="O66" s="196"/>
      <c r="P66" s="196"/>
      <c r="Q66" s="23"/>
      <c r="R66" s="3"/>
      <c r="S66" s="3"/>
      <c r="T66" s="3"/>
      <c r="U66" s="24"/>
      <c r="V66" s="3"/>
      <c r="W66" s="3"/>
      <c r="X66" s="3"/>
      <c r="Y66" s="3"/>
      <c r="Z66" s="3"/>
    </row>
    <row r="67" spans="1:26" ht="54.75" hidden="1" customHeight="1" outlineLevel="1">
      <c r="A67" s="230" t="s">
        <v>240</v>
      </c>
      <c r="B67" s="49"/>
      <c r="C67" s="14" t="s">
        <v>260</v>
      </c>
      <c r="D67" s="15" t="s">
        <v>43</v>
      </c>
      <c r="E67" s="5">
        <v>1</v>
      </c>
      <c r="F67" s="5">
        <v>1</v>
      </c>
      <c r="G67" s="338" t="s">
        <v>474</v>
      </c>
      <c r="H67" s="342"/>
      <c r="I67" s="199">
        <v>135</v>
      </c>
      <c r="J67" s="73">
        <v>135</v>
      </c>
      <c r="K67" s="73"/>
      <c r="L67" s="197"/>
      <c r="M67" s="73">
        <f>J67</f>
        <v>135</v>
      </c>
      <c r="N67" s="196"/>
      <c r="O67" s="196"/>
      <c r="P67" s="196"/>
      <c r="Q67" s="23"/>
      <c r="R67" s="3"/>
      <c r="S67" s="3"/>
      <c r="T67" s="3"/>
      <c r="U67" s="24"/>
      <c r="V67" s="3"/>
      <c r="W67" s="3"/>
      <c r="X67" s="3"/>
      <c r="Y67" s="3"/>
      <c r="Z67" s="3"/>
    </row>
    <row r="68" spans="1:26" ht="51" hidden="1" customHeight="1" outlineLevel="1">
      <c r="A68" s="230" t="s">
        <v>241</v>
      </c>
      <c r="B68" s="49"/>
      <c r="C68" s="14" t="s">
        <v>263</v>
      </c>
      <c r="D68" s="15" t="s">
        <v>43</v>
      </c>
      <c r="E68" s="5">
        <v>1</v>
      </c>
      <c r="F68" s="5">
        <v>1</v>
      </c>
      <c r="G68" s="339"/>
      <c r="H68" s="342"/>
      <c r="I68" s="199">
        <v>72</v>
      </c>
      <c r="J68" s="73">
        <v>72</v>
      </c>
      <c r="K68" s="73"/>
      <c r="L68" s="197"/>
      <c r="M68" s="73">
        <f t="shared" ref="M68:M75" si="28">J68</f>
        <v>72</v>
      </c>
      <c r="N68" s="196"/>
      <c r="O68" s="196"/>
      <c r="P68" s="196"/>
      <c r="Q68" s="23"/>
      <c r="R68" s="3"/>
      <c r="S68" s="3"/>
      <c r="T68" s="3"/>
      <c r="U68" s="24"/>
      <c r="V68" s="3"/>
      <c r="W68" s="3"/>
      <c r="X68" s="3"/>
      <c r="Y68" s="3"/>
      <c r="Z68" s="3"/>
    </row>
    <row r="69" spans="1:26" ht="51" hidden="1" customHeight="1" outlineLevel="1">
      <c r="A69" s="230" t="s">
        <v>242</v>
      </c>
      <c r="B69" s="49"/>
      <c r="C69" s="14" t="s">
        <v>264</v>
      </c>
      <c r="D69" s="15" t="s">
        <v>43</v>
      </c>
      <c r="E69" s="5">
        <v>1</v>
      </c>
      <c r="F69" s="5">
        <v>1</v>
      </c>
      <c r="G69" s="339"/>
      <c r="H69" s="342"/>
      <c r="I69" s="199">
        <v>95</v>
      </c>
      <c r="J69" s="73">
        <v>95</v>
      </c>
      <c r="K69" s="73"/>
      <c r="L69" s="197"/>
      <c r="M69" s="73">
        <f t="shared" si="28"/>
        <v>95</v>
      </c>
      <c r="N69" s="196"/>
      <c r="O69" s="196"/>
      <c r="P69" s="196"/>
      <c r="Q69" s="23"/>
      <c r="R69" s="3"/>
      <c r="S69" s="3"/>
      <c r="T69" s="3"/>
      <c r="U69" s="24"/>
      <c r="V69" s="3"/>
      <c r="W69" s="3"/>
      <c r="X69" s="3"/>
      <c r="Y69" s="3"/>
      <c r="Z69" s="3"/>
    </row>
    <row r="70" spans="1:26" ht="51" hidden="1" customHeight="1" outlineLevel="1">
      <c r="A70" s="230" t="s">
        <v>243</v>
      </c>
      <c r="B70" s="49"/>
      <c r="C70" s="14" t="s">
        <v>265</v>
      </c>
      <c r="D70" s="15" t="s">
        <v>43</v>
      </c>
      <c r="E70" s="5">
        <v>1</v>
      </c>
      <c r="F70" s="5">
        <v>1</v>
      </c>
      <c r="G70" s="339"/>
      <c r="H70" s="342"/>
      <c r="I70" s="199">
        <v>73</v>
      </c>
      <c r="J70" s="73">
        <v>73</v>
      </c>
      <c r="K70" s="73"/>
      <c r="L70" s="200"/>
      <c r="M70" s="73">
        <f t="shared" si="28"/>
        <v>73</v>
      </c>
      <c r="N70" s="196"/>
      <c r="O70" s="196"/>
      <c r="P70" s="196"/>
      <c r="Q70" s="23"/>
      <c r="R70" s="3"/>
      <c r="S70" s="3"/>
      <c r="T70" s="3"/>
      <c r="U70" s="24"/>
      <c r="V70" s="3"/>
      <c r="W70" s="3"/>
      <c r="X70" s="3"/>
      <c r="Y70" s="3"/>
      <c r="Z70" s="3"/>
    </row>
    <row r="71" spans="1:26" ht="51" hidden="1" customHeight="1" outlineLevel="1">
      <c r="A71" s="230" t="s">
        <v>244</v>
      </c>
      <c r="B71" s="49"/>
      <c r="C71" s="14" t="s">
        <v>267</v>
      </c>
      <c r="D71" s="15" t="s">
        <v>43</v>
      </c>
      <c r="E71" s="5">
        <v>1</v>
      </c>
      <c r="F71" s="5">
        <v>1</v>
      </c>
      <c r="G71" s="339"/>
      <c r="H71" s="342"/>
      <c r="I71" s="199">
        <v>166</v>
      </c>
      <c r="J71" s="73">
        <v>166</v>
      </c>
      <c r="K71" s="73"/>
      <c r="L71" s="200"/>
      <c r="M71" s="73">
        <f t="shared" si="28"/>
        <v>166</v>
      </c>
      <c r="N71" s="196"/>
      <c r="O71" s="196"/>
      <c r="P71" s="196"/>
      <c r="Q71" s="23"/>
      <c r="R71" s="3"/>
      <c r="S71" s="3"/>
      <c r="T71" s="3"/>
      <c r="U71" s="24"/>
      <c r="V71" s="3"/>
      <c r="W71" s="3"/>
      <c r="X71" s="3"/>
      <c r="Y71" s="3"/>
      <c r="Z71" s="3"/>
    </row>
    <row r="72" spans="1:26" ht="51" hidden="1" customHeight="1" outlineLevel="1">
      <c r="A72" s="230" t="s">
        <v>245</v>
      </c>
      <c r="B72" s="49"/>
      <c r="C72" s="14" t="s">
        <v>268</v>
      </c>
      <c r="D72" s="15" t="s">
        <v>43</v>
      </c>
      <c r="E72" s="5">
        <v>1</v>
      </c>
      <c r="F72" s="5">
        <v>1</v>
      </c>
      <c r="G72" s="339"/>
      <c r="H72" s="342"/>
      <c r="I72" s="199">
        <v>192</v>
      </c>
      <c r="J72" s="73">
        <v>192</v>
      </c>
      <c r="K72" s="73"/>
      <c r="L72" s="200"/>
      <c r="M72" s="73">
        <f t="shared" si="28"/>
        <v>192</v>
      </c>
      <c r="N72" s="196"/>
      <c r="O72" s="196"/>
      <c r="P72" s="196"/>
      <c r="Q72" s="23"/>
      <c r="R72" s="3"/>
      <c r="S72" s="3"/>
      <c r="T72" s="3"/>
      <c r="U72" s="24"/>
      <c r="V72" s="3"/>
      <c r="W72" s="3"/>
      <c r="X72" s="3"/>
      <c r="Y72" s="3"/>
      <c r="Z72" s="3"/>
    </row>
    <row r="73" spans="1:26" ht="51" hidden="1" customHeight="1" outlineLevel="1">
      <c r="A73" s="230" t="s">
        <v>246</v>
      </c>
      <c r="B73" s="49"/>
      <c r="C73" s="14" t="s">
        <v>269</v>
      </c>
      <c r="D73" s="15" t="s">
        <v>43</v>
      </c>
      <c r="E73" s="5">
        <v>1</v>
      </c>
      <c r="F73" s="5">
        <v>1</v>
      </c>
      <c r="G73" s="339"/>
      <c r="H73" s="342"/>
      <c r="I73" s="199">
        <v>81</v>
      </c>
      <c r="J73" s="73">
        <v>81</v>
      </c>
      <c r="K73" s="73"/>
      <c r="L73" s="200"/>
      <c r="M73" s="73">
        <f t="shared" si="28"/>
        <v>81</v>
      </c>
      <c r="N73" s="196"/>
      <c r="O73" s="196"/>
      <c r="P73" s="196"/>
      <c r="Q73" s="23"/>
      <c r="R73" s="3"/>
      <c r="S73" s="3"/>
      <c r="T73" s="3"/>
      <c r="U73" s="24"/>
      <c r="V73" s="3"/>
      <c r="W73" s="3"/>
      <c r="X73" s="3"/>
      <c r="Y73" s="3"/>
      <c r="Z73" s="3"/>
    </row>
    <row r="74" spans="1:26" ht="51" hidden="1" customHeight="1" outlineLevel="1">
      <c r="A74" s="230" t="s">
        <v>247</v>
      </c>
      <c r="B74" s="49"/>
      <c r="C74" s="14" t="s">
        <v>270</v>
      </c>
      <c r="D74" s="15" t="s">
        <v>43</v>
      </c>
      <c r="E74" s="5">
        <v>1</v>
      </c>
      <c r="F74" s="5">
        <v>1</v>
      </c>
      <c r="G74" s="339"/>
      <c r="H74" s="342"/>
      <c r="I74" s="199">
        <v>165</v>
      </c>
      <c r="J74" s="73">
        <v>165</v>
      </c>
      <c r="K74" s="73"/>
      <c r="L74" s="200"/>
      <c r="M74" s="73">
        <f t="shared" si="28"/>
        <v>165</v>
      </c>
      <c r="N74" s="196"/>
      <c r="O74" s="196"/>
      <c r="P74" s="196"/>
      <c r="Q74" s="23"/>
      <c r="R74" s="3"/>
      <c r="S74" s="3"/>
      <c r="T74" s="3"/>
      <c r="U74" s="24"/>
      <c r="V74" s="3"/>
      <c r="W74" s="3"/>
      <c r="X74" s="3"/>
      <c r="Y74" s="3"/>
      <c r="Z74" s="3"/>
    </row>
    <row r="75" spans="1:26" ht="51" hidden="1" customHeight="1" outlineLevel="1">
      <c r="A75" s="230" t="s">
        <v>248</v>
      </c>
      <c r="B75" s="49"/>
      <c r="C75" s="14" t="s">
        <v>271</v>
      </c>
      <c r="D75" s="15" t="s">
        <v>43</v>
      </c>
      <c r="E75" s="5">
        <v>1</v>
      </c>
      <c r="F75" s="5">
        <v>1</v>
      </c>
      <c r="G75" s="339"/>
      <c r="H75" s="342"/>
      <c r="I75" s="199">
        <v>118</v>
      </c>
      <c r="J75" s="73">
        <v>118</v>
      </c>
      <c r="K75" s="73"/>
      <c r="L75" s="200"/>
      <c r="M75" s="73">
        <f t="shared" si="28"/>
        <v>118</v>
      </c>
      <c r="N75" s="196"/>
      <c r="O75" s="196"/>
      <c r="P75" s="196"/>
      <c r="Q75" s="23"/>
      <c r="R75" s="3"/>
      <c r="S75" s="3"/>
      <c r="T75" s="3"/>
      <c r="U75" s="24"/>
      <c r="V75" s="3"/>
      <c r="W75" s="3"/>
      <c r="X75" s="3"/>
      <c r="Y75" s="3"/>
      <c r="Z75" s="3"/>
    </row>
    <row r="76" spans="1:26" ht="13.5" collapsed="1">
      <c r="A76" s="248" t="s">
        <v>224</v>
      </c>
      <c r="B76" s="86"/>
      <c r="C76" s="250" t="s">
        <v>249</v>
      </c>
      <c r="D76" s="87" t="s">
        <v>53</v>
      </c>
      <c r="E76" s="88">
        <f>E77+E97+E117+E137</f>
        <v>76</v>
      </c>
      <c r="F76" s="88">
        <f>F77+F97+F117+F137</f>
        <v>76</v>
      </c>
      <c r="G76" s="339"/>
      <c r="H76" s="342"/>
      <c r="I76" s="201">
        <f>I77+I97+I117+I137</f>
        <v>7941.6200000000008</v>
      </c>
      <c r="J76" s="201">
        <f t="shared" ref="J76:M76" si="29">J77+J97+J117+J137</f>
        <v>7941.6200000000008</v>
      </c>
      <c r="K76" s="201"/>
      <c r="L76" s="201"/>
      <c r="M76" s="201">
        <f t="shared" si="29"/>
        <v>7941.6200000000008</v>
      </c>
      <c r="N76" s="196"/>
      <c r="O76" s="196"/>
      <c r="P76" s="196"/>
      <c r="Q76" s="23"/>
      <c r="R76" s="3"/>
      <c r="S76" s="3"/>
      <c r="T76" s="3"/>
      <c r="U76" s="24"/>
      <c r="V76" s="3"/>
      <c r="W76" s="3"/>
      <c r="X76" s="3"/>
      <c r="Y76" s="3"/>
      <c r="Z76" s="3"/>
    </row>
    <row r="77" spans="1:26" ht="25.5">
      <c r="A77" s="241" t="s">
        <v>250</v>
      </c>
      <c r="B77" s="79"/>
      <c r="C77" s="229" t="s">
        <v>254</v>
      </c>
      <c r="D77" s="19" t="s">
        <v>53</v>
      </c>
      <c r="E77" s="20">
        <f>SUM(E78:E96)</f>
        <v>19</v>
      </c>
      <c r="F77" s="20">
        <f>SUM(F78:F96)</f>
        <v>19</v>
      </c>
      <c r="G77" s="339"/>
      <c r="H77" s="342"/>
      <c r="I77" s="202">
        <f>SUM(I78:I96)</f>
        <v>1942.82</v>
      </c>
      <c r="J77" s="202">
        <f t="shared" ref="J77:M77" si="30">SUM(J78:J96)</f>
        <v>1942.82</v>
      </c>
      <c r="K77" s="202"/>
      <c r="L77" s="202"/>
      <c r="M77" s="202">
        <f t="shared" si="30"/>
        <v>1942.82</v>
      </c>
      <c r="N77" s="196"/>
      <c r="O77" s="196"/>
      <c r="P77" s="196"/>
      <c r="Q77" s="23"/>
      <c r="R77" s="3"/>
      <c r="S77" s="3"/>
      <c r="T77" s="3"/>
      <c r="U77" s="24"/>
      <c r="V77" s="3"/>
      <c r="W77" s="3"/>
      <c r="X77" s="3"/>
      <c r="Y77" s="3"/>
      <c r="Z77" s="3"/>
    </row>
    <row r="78" spans="1:26" ht="51" hidden="1" customHeight="1" outlineLevel="1">
      <c r="A78" s="230" t="s">
        <v>255</v>
      </c>
      <c r="B78" s="79"/>
      <c r="C78" s="251" t="s">
        <v>256</v>
      </c>
      <c r="D78" s="15" t="s">
        <v>53</v>
      </c>
      <c r="E78" s="7">
        <v>1</v>
      </c>
      <c r="F78" s="7">
        <v>1</v>
      </c>
      <c r="G78" s="339"/>
      <c r="H78" s="342"/>
      <c r="I78" s="192">
        <v>97.99</v>
      </c>
      <c r="J78" s="72">
        <v>97.99</v>
      </c>
      <c r="K78" s="77"/>
      <c r="L78" s="203"/>
      <c r="M78" s="72">
        <f>J78</f>
        <v>97.99</v>
      </c>
      <c r="N78" s="196"/>
      <c r="O78" s="196"/>
      <c r="P78" s="196"/>
      <c r="Q78" s="23"/>
      <c r="R78" s="3"/>
      <c r="S78" s="3"/>
      <c r="T78" s="3"/>
      <c r="U78" s="24"/>
      <c r="V78" s="3"/>
      <c r="W78" s="3"/>
      <c r="X78" s="3"/>
      <c r="Y78" s="3"/>
      <c r="Z78" s="3"/>
    </row>
    <row r="79" spans="1:26" ht="63.75" hidden="1" customHeight="1" outlineLevel="1">
      <c r="A79" s="230" t="s">
        <v>274</v>
      </c>
      <c r="B79" s="79"/>
      <c r="C79" s="251" t="s">
        <v>257</v>
      </c>
      <c r="D79" s="15" t="s">
        <v>53</v>
      </c>
      <c r="E79" s="7">
        <v>1</v>
      </c>
      <c r="F79" s="7">
        <v>1</v>
      </c>
      <c r="G79" s="339"/>
      <c r="H79" s="342"/>
      <c r="I79" s="192">
        <v>97.99</v>
      </c>
      <c r="J79" s="72">
        <v>97.99</v>
      </c>
      <c r="K79" s="77"/>
      <c r="L79" s="203"/>
      <c r="M79" s="72">
        <f t="shared" ref="M79:M80" si="31">J79</f>
        <v>97.99</v>
      </c>
      <c r="N79" s="196"/>
      <c r="O79" s="196"/>
      <c r="P79" s="196"/>
      <c r="Q79" s="23"/>
      <c r="R79" s="3"/>
      <c r="S79" s="3"/>
      <c r="T79" s="3"/>
      <c r="U79" s="24"/>
      <c r="V79" s="3"/>
      <c r="W79" s="3"/>
      <c r="X79" s="3"/>
      <c r="Y79" s="3"/>
      <c r="Z79" s="3"/>
    </row>
    <row r="80" spans="1:26" ht="76.5" hidden="1" customHeight="1" outlineLevel="1">
      <c r="A80" s="230" t="s">
        <v>275</v>
      </c>
      <c r="B80" s="79"/>
      <c r="C80" s="251" t="s">
        <v>258</v>
      </c>
      <c r="D80" s="15" t="s">
        <v>53</v>
      </c>
      <c r="E80" s="7">
        <v>1</v>
      </c>
      <c r="F80" s="7">
        <v>1</v>
      </c>
      <c r="G80" s="339"/>
      <c r="H80" s="342"/>
      <c r="I80" s="192">
        <v>97.99</v>
      </c>
      <c r="J80" s="72">
        <v>97.99</v>
      </c>
      <c r="K80" s="77"/>
      <c r="L80" s="203"/>
      <c r="M80" s="72">
        <f t="shared" si="31"/>
        <v>97.99</v>
      </c>
      <c r="N80" s="196"/>
      <c r="O80" s="196"/>
      <c r="P80" s="196"/>
      <c r="Q80" s="23"/>
      <c r="R80" s="3"/>
      <c r="S80" s="3"/>
      <c r="T80" s="3"/>
      <c r="U80" s="24"/>
      <c r="V80" s="3"/>
      <c r="W80" s="3"/>
      <c r="X80" s="3"/>
      <c r="Y80" s="3"/>
      <c r="Z80" s="3"/>
    </row>
    <row r="81" spans="1:26" ht="51" hidden="1" customHeight="1" outlineLevel="1">
      <c r="A81" s="230" t="s">
        <v>276</v>
      </c>
      <c r="B81" s="79"/>
      <c r="C81" s="251" t="s">
        <v>259</v>
      </c>
      <c r="D81" s="15" t="s">
        <v>53</v>
      </c>
      <c r="E81" s="7">
        <v>1</v>
      </c>
      <c r="F81" s="7">
        <v>1</v>
      </c>
      <c r="G81" s="339"/>
      <c r="H81" s="342"/>
      <c r="I81" s="192">
        <v>97.99</v>
      </c>
      <c r="J81" s="72">
        <v>97.99</v>
      </c>
      <c r="K81" s="77"/>
      <c r="L81" s="203"/>
      <c r="M81" s="72">
        <f t="shared" ref="M81:M96" si="32">J81</f>
        <v>97.99</v>
      </c>
      <c r="N81" s="196"/>
      <c r="O81" s="196"/>
      <c r="P81" s="196"/>
      <c r="Q81" s="23"/>
      <c r="R81" s="3"/>
      <c r="S81" s="3"/>
      <c r="T81" s="3"/>
      <c r="U81" s="24"/>
      <c r="V81" s="3"/>
      <c r="W81" s="3"/>
      <c r="X81" s="3"/>
      <c r="Y81" s="3"/>
      <c r="Z81" s="3"/>
    </row>
    <row r="82" spans="1:26" ht="51" hidden="1" customHeight="1" outlineLevel="1">
      <c r="A82" s="230" t="s">
        <v>277</v>
      </c>
      <c r="B82" s="79"/>
      <c r="C82" s="251" t="s">
        <v>260</v>
      </c>
      <c r="D82" s="15" t="s">
        <v>53</v>
      </c>
      <c r="E82" s="7">
        <v>1</v>
      </c>
      <c r="F82" s="7">
        <v>1</v>
      </c>
      <c r="G82" s="339"/>
      <c r="H82" s="342"/>
      <c r="I82" s="192">
        <v>97.99</v>
      </c>
      <c r="J82" s="72">
        <v>97.99</v>
      </c>
      <c r="K82" s="77"/>
      <c r="L82" s="203"/>
      <c r="M82" s="72">
        <f t="shared" si="32"/>
        <v>97.99</v>
      </c>
      <c r="N82" s="196"/>
      <c r="O82" s="196"/>
      <c r="P82" s="196"/>
      <c r="Q82" s="23"/>
      <c r="R82" s="3"/>
      <c r="S82" s="3"/>
      <c r="T82" s="3"/>
      <c r="U82" s="24"/>
      <c r="V82" s="3"/>
      <c r="W82" s="3"/>
      <c r="X82" s="3"/>
      <c r="Y82" s="3"/>
      <c r="Z82" s="3"/>
    </row>
    <row r="83" spans="1:26" ht="51" hidden="1" customHeight="1" outlineLevel="1">
      <c r="A83" s="230" t="s">
        <v>278</v>
      </c>
      <c r="B83" s="79"/>
      <c r="C83" s="251" t="s">
        <v>261</v>
      </c>
      <c r="D83" s="15" t="s">
        <v>53</v>
      </c>
      <c r="E83" s="7">
        <v>1</v>
      </c>
      <c r="F83" s="7">
        <v>1</v>
      </c>
      <c r="G83" s="339"/>
      <c r="H83" s="342"/>
      <c r="I83" s="192">
        <v>97.99</v>
      </c>
      <c r="J83" s="72">
        <v>97.99</v>
      </c>
      <c r="K83" s="77"/>
      <c r="L83" s="203"/>
      <c r="M83" s="72">
        <f t="shared" si="32"/>
        <v>97.99</v>
      </c>
      <c r="N83" s="196"/>
      <c r="O83" s="196"/>
      <c r="P83" s="196"/>
      <c r="Q83" s="23"/>
      <c r="R83" s="3"/>
      <c r="S83" s="3"/>
      <c r="T83" s="3"/>
      <c r="U83" s="24"/>
      <c r="V83" s="3"/>
      <c r="W83" s="3"/>
      <c r="X83" s="3"/>
      <c r="Y83" s="3"/>
      <c r="Z83" s="3"/>
    </row>
    <row r="84" spans="1:26" ht="76.5" hidden="1" customHeight="1" outlineLevel="1">
      <c r="A84" s="230" t="s">
        <v>279</v>
      </c>
      <c r="B84" s="79"/>
      <c r="C84" s="251" t="s">
        <v>262</v>
      </c>
      <c r="D84" s="15" t="s">
        <v>53</v>
      </c>
      <c r="E84" s="7">
        <v>1</v>
      </c>
      <c r="F84" s="7">
        <v>1</v>
      </c>
      <c r="G84" s="339"/>
      <c r="H84" s="342"/>
      <c r="I84" s="192">
        <v>97.99</v>
      </c>
      <c r="J84" s="72">
        <v>97.99</v>
      </c>
      <c r="K84" s="77"/>
      <c r="L84" s="203"/>
      <c r="M84" s="72">
        <f t="shared" si="32"/>
        <v>97.99</v>
      </c>
      <c r="N84" s="196"/>
      <c r="O84" s="196"/>
      <c r="P84" s="196"/>
      <c r="Q84" s="23"/>
      <c r="R84" s="3"/>
      <c r="S84" s="3"/>
      <c r="T84" s="3"/>
      <c r="U84" s="24"/>
      <c r="V84" s="3"/>
      <c r="W84" s="3"/>
      <c r="X84" s="3"/>
      <c r="Y84" s="3"/>
      <c r="Z84" s="3"/>
    </row>
    <row r="85" spans="1:26" ht="51" hidden="1" customHeight="1" outlineLevel="1">
      <c r="A85" s="230" t="s">
        <v>280</v>
      </c>
      <c r="B85" s="79"/>
      <c r="C85" s="251" t="s">
        <v>263</v>
      </c>
      <c r="D85" s="15" t="s">
        <v>53</v>
      </c>
      <c r="E85" s="7">
        <v>1</v>
      </c>
      <c r="F85" s="7">
        <v>1</v>
      </c>
      <c r="G85" s="339"/>
      <c r="H85" s="342"/>
      <c r="I85" s="192">
        <v>97.99</v>
      </c>
      <c r="J85" s="72">
        <v>97.99</v>
      </c>
      <c r="K85" s="77"/>
      <c r="L85" s="203"/>
      <c r="M85" s="72">
        <f t="shared" si="32"/>
        <v>97.99</v>
      </c>
      <c r="N85" s="196"/>
      <c r="O85" s="196"/>
      <c r="P85" s="196"/>
      <c r="Q85" s="23"/>
      <c r="R85" s="3"/>
      <c r="S85" s="3"/>
      <c r="T85" s="3"/>
      <c r="U85" s="24"/>
      <c r="V85" s="3"/>
      <c r="W85" s="3"/>
      <c r="X85" s="3"/>
      <c r="Y85" s="3"/>
      <c r="Z85" s="3"/>
    </row>
    <row r="86" spans="1:26" ht="51" hidden="1" customHeight="1" outlineLevel="1">
      <c r="A86" s="230" t="s">
        <v>281</v>
      </c>
      <c r="B86" s="79"/>
      <c r="C86" s="251" t="s">
        <v>264</v>
      </c>
      <c r="D86" s="15" t="s">
        <v>53</v>
      </c>
      <c r="E86" s="7">
        <v>1</v>
      </c>
      <c r="F86" s="7">
        <v>1</v>
      </c>
      <c r="G86" s="339"/>
      <c r="H86" s="342"/>
      <c r="I86" s="192">
        <v>97.99</v>
      </c>
      <c r="J86" s="72">
        <v>97.99</v>
      </c>
      <c r="K86" s="77"/>
      <c r="L86" s="203"/>
      <c r="M86" s="72">
        <f t="shared" si="32"/>
        <v>97.99</v>
      </c>
      <c r="N86" s="196"/>
      <c r="O86" s="196"/>
      <c r="P86" s="196"/>
      <c r="Q86" s="23"/>
      <c r="R86" s="3"/>
      <c r="S86" s="3"/>
      <c r="T86" s="3"/>
      <c r="U86" s="24"/>
      <c r="V86" s="3"/>
      <c r="W86" s="3"/>
      <c r="X86" s="3"/>
      <c r="Y86" s="3"/>
      <c r="Z86" s="3"/>
    </row>
    <row r="87" spans="1:26" ht="51" hidden="1" customHeight="1" outlineLevel="1">
      <c r="A87" s="230" t="s">
        <v>282</v>
      </c>
      <c r="B87" s="79"/>
      <c r="C87" s="251" t="s">
        <v>265</v>
      </c>
      <c r="D87" s="15" t="s">
        <v>53</v>
      </c>
      <c r="E87" s="7">
        <v>1</v>
      </c>
      <c r="F87" s="7">
        <v>1</v>
      </c>
      <c r="G87" s="339"/>
      <c r="H87" s="342"/>
      <c r="I87" s="192">
        <v>97.99</v>
      </c>
      <c r="J87" s="72">
        <v>97.99</v>
      </c>
      <c r="K87" s="77"/>
      <c r="L87" s="203"/>
      <c r="M87" s="72">
        <f t="shared" si="32"/>
        <v>97.99</v>
      </c>
      <c r="N87" s="196"/>
      <c r="O87" s="196"/>
      <c r="P87" s="196"/>
      <c r="Q87" s="23"/>
      <c r="R87" s="3"/>
      <c r="S87" s="3"/>
      <c r="T87" s="3"/>
      <c r="U87" s="24"/>
      <c r="V87" s="3"/>
      <c r="W87" s="3"/>
      <c r="X87" s="3"/>
      <c r="Y87" s="3"/>
      <c r="Z87" s="3"/>
    </row>
    <row r="88" spans="1:26" ht="51" hidden="1" customHeight="1" outlineLevel="1">
      <c r="A88" s="230" t="s">
        <v>283</v>
      </c>
      <c r="B88" s="79"/>
      <c r="C88" s="251" t="s">
        <v>266</v>
      </c>
      <c r="D88" s="15" t="s">
        <v>53</v>
      </c>
      <c r="E88" s="7">
        <v>1</v>
      </c>
      <c r="F88" s="7">
        <v>1</v>
      </c>
      <c r="G88" s="339"/>
      <c r="H88" s="342"/>
      <c r="I88" s="192">
        <v>97.99</v>
      </c>
      <c r="J88" s="72">
        <v>97.99</v>
      </c>
      <c r="K88" s="77"/>
      <c r="L88" s="203"/>
      <c r="M88" s="72">
        <f t="shared" si="32"/>
        <v>97.99</v>
      </c>
      <c r="N88" s="196"/>
      <c r="O88" s="196"/>
      <c r="P88" s="196"/>
      <c r="Q88" s="23"/>
      <c r="R88" s="3"/>
      <c r="S88" s="3"/>
      <c r="T88" s="3"/>
      <c r="U88" s="24"/>
      <c r="V88" s="3"/>
      <c r="W88" s="3"/>
      <c r="X88" s="3"/>
      <c r="Y88" s="3"/>
      <c r="Z88" s="3"/>
    </row>
    <row r="89" spans="1:26" ht="51" hidden="1" customHeight="1" outlineLevel="1">
      <c r="A89" s="230" t="s">
        <v>284</v>
      </c>
      <c r="B89" s="79"/>
      <c r="C89" s="251" t="s">
        <v>267</v>
      </c>
      <c r="D89" s="15" t="s">
        <v>53</v>
      </c>
      <c r="E89" s="7">
        <v>1</v>
      </c>
      <c r="F89" s="7">
        <v>1</v>
      </c>
      <c r="G89" s="339"/>
      <c r="H89" s="342"/>
      <c r="I89" s="192">
        <v>97.99</v>
      </c>
      <c r="J89" s="72">
        <v>97.99</v>
      </c>
      <c r="K89" s="77"/>
      <c r="L89" s="203"/>
      <c r="M89" s="72">
        <f t="shared" si="32"/>
        <v>97.99</v>
      </c>
      <c r="N89" s="196"/>
      <c r="O89" s="196"/>
      <c r="P89" s="196"/>
      <c r="Q89" s="23"/>
      <c r="R89" s="3"/>
      <c r="S89" s="3"/>
      <c r="T89" s="3"/>
      <c r="U89" s="24"/>
      <c r="V89" s="3"/>
      <c r="W89" s="3"/>
      <c r="X89" s="3"/>
      <c r="Y89" s="3"/>
      <c r="Z89" s="3"/>
    </row>
    <row r="90" spans="1:26" ht="51" hidden="1" customHeight="1" outlineLevel="1">
      <c r="A90" s="230" t="s">
        <v>285</v>
      </c>
      <c r="B90" s="79"/>
      <c r="C90" s="251" t="s">
        <v>268</v>
      </c>
      <c r="D90" s="15" t="s">
        <v>53</v>
      </c>
      <c r="E90" s="7">
        <v>1</v>
      </c>
      <c r="F90" s="7">
        <v>1</v>
      </c>
      <c r="G90" s="339"/>
      <c r="H90" s="342"/>
      <c r="I90" s="192">
        <v>97.99</v>
      </c>
      <c r="J90" s="72">
        <v>97.99</v>
      </c>
      <c r="K90" s="77"/>
      <c r="L90" s="203"/>
      <c r="M90" s="72">
        <f t="shared" si="32"/>
        <v>97.99</v>
      </c>
      <c r="N90" s="196"/>
      <c r="O90" s="196"/>
      <c r="P90" s="196"/>
      <c r="Q90" s="23"/>
      <c r="R90" s="3"/>
      <c r="S90" s="3"/>
      <c r="T90" s="3"/>
      <c r="U90" s="24"/>
      <c r="V90" s="3"/>
      <c r="W90" s="3"/>
      <c r="X90" s="3"/>
      <c r="Y90" s="3"/>
      <c r="Z90" s="3"/>
    </row>
    <row r="91" spans="1:26" ht="51" hidden="1" customHeight="1" outlineLevel="1">
      <c r="A91" s="230" t="s">
        <v>286</v>
      </c>
      <c r="B91" s="79"/>
      <c r="C91" s="251" t="s">
        <v>269</v>
      </c>
      <c r="D91" s="15" t="s">
        <v>53</v>
      </c>
      <c r="E91" s="7">
        <v>1</v>
      </c>
      <c r="F91" s="7">
        <v>1</v>
      </c>
      <c r="G91" s="339"/>
      <c r="H91" s="342"/>
      <c r="I91" s="192">
        <v>97.99</v>
      </c>
      <c r="J91" s="72">
        <v>97.99</v>
      </c>
      <c r="K91" s="77"/>
      <c r="L91" s="203"/>
      <c r="M91" s="72">
        <f t="shared" si="32"/>
        <v>97.99</v>
      </c>
      <c r="N91" s="196"/>
      <c r="O91" s="196"/>
      <c r="P91" s="196"/>
      <c r="Q91" s="23"/>
      <c r="R91" s="3"/>
      <c r="S91" s="3"/>
      <c r="T91" s="3"/>
      <c r="U91" s="24"/>
      <c r="V91" s="3"/>
      <c r="W91" s="3"/>
      <c r="X91" s="3"/>
      <c r="Y91" s="3"/>
      <c r="Z91" s="3"/>
    </row>
    <row r="92" spans="1:26" ht="51" hidden="1" customHeight="1" outlineLevel="1">
      <c r="A92" s="230" t="s">
        <v>287</v>
      </c>
      <c r="B92" s="79"/>
      <c r="C92" s="251" t="s">
        <v>270</v>
      </c>
      <c r="D92" s="15" t="s">
        <v>53</v>
      </c>
      <c r="E92" s="7">
        <v>1</v>
      </c>
      <c r="F92" s="7">
        <v>1</v>
      </c>
      <c r="G92" s="339"/>
      <c r="H92" s="342"/>
      <c r="I92" s="192">
        <v>97.99</v>
      </c>
      <c r="J92" s="72">
        <v>97.99</v>
      </c>
      <c r="K92" s="77"/>
      <c r="L92" s="203"/>
      <c r="M92" s="72">
        <f t="shared" si="32"/>
        <v>97.99</v>
      </c>
      <c r="N92" s="196"/>
      <c r="O92" s="196"/>
      <c r="P92" s="196"/>
      <c r="Q92" s="23"/>
      <c r="R92" s="3"/>
      <c r="S92" s="3"/>
      <c r="T92" s="3"/>
      <c r="U92" s="24"/>
      <c r="V92" s="3"/>
      <c r="W92" s="3"/>
      <c r="X92" s="3"/>
      <c r="Y92" s="3"/>
      <c r="Z92" s="3"/>
    </row>
    <row r="93" spans="1:26" ht="51" hidden="1" customHeight="1" outlineLevel="1">
      <c r="A93" s="230" t="s">
        <v>288</v>
      </c>
      <c r="B93" s="79"/>
      <c r="C93" s="251" t="s">
        <v>271</v>
      </c>
      <c r="D93" s="15" t="s">
        <v>53</v>
      </c>
      <c r="E93" s="7">
        <v>1</v>
      </c>
      <c r="F93" s="7">
        <v>1</v>
      </c>
      <c r="G93" s="339"/>
      <c r="H93" s="342"/>
      <c r="I93" s="192">
        <v>97.99</v>
      </c>
      <c r="J93" s="72">
        <v>97.99</v>
      </c>
      <c r="K93" s="77"/>
      <c r="L93" s="203"/>
      <c r="M93" s="72">
        <f t="shared" si="32"/>
        <v>97.99</v>
      </c>
      <c r="N93" s="196"/>
      <c r="O93" s="196"/>
      <c r="P93" s="196"/>
      <c r="Q93" s="23"/>
      <c r="R93" s="3"/>
      <c r="S93" s="3"/>
      <c r="T93" s="3"/>
      <c r="U93" s="24"/>
      <c r="V93" s="3"/>
      <c r="W93" s="3"/>
      <c r="X93" s="3"/>
      <c r="Y93" s="3"/>
      <c r="Z93" s="3"/>
    </row>
    <row r="94" spans="1:26" ht="51" hidden="1" customHeight="1" outlineLevel="1">
      <c r="A94" s="230" t="s">
        <v>289</v>
      </c>
      <c r="B94" s="79"/>
      <c r="C94" s="251" t="s">
        <v>272</v>
      </c>
      <c r="D94" s="15" t="s">
        <v>53</v>
      </c>
      <c r="E94" s="7">
        <v>1</v>
      </c>
      <c r="F94" s="7">
        <v>1</v>
      </c>
      <c r="G94" s="339"/>
      <c r="H94" s="342"/>
      <c r="I94" s="192">
        <v>97.99</v>
      </c>
      <c r="J94" s="72">
        <v>97.99</v>
      </c>
      <c r="K94" s="77"/>
      <c r="L94" s="203"/>
      <c r="M94" s="72">
        <f t="shared" si="32"/>
        <v>97.99</v>
      </c>
      <c r="N94" s="196"/>
      <c r="O94" s="196"/>
      <c r="P94" s="196"/>
      <c r="Q94" s="23"/>
      <c r="R94" s="3"/>
      <c r="S94" s="3"/>
      <c r="T94" s="3"/>
      <c r="U94" s="24"/>
      <c r="V94" s="3"/>
      <c r="W94" s="3"/>
      <c r="X94" s="3"/>
      <c r="Y94" s="3"/>
      <c r="Z94" s="3"/>
    </row>
    <row r="95" spans="1:26" ht="51" hidden="1" customHeight="1" outlineLevel="1">
      <c r="A95" s="230" t="s">
        <v>290</v>
      </c>
      <c r="B95" s="79"/>
      <c r="C95" s="251" t="s">
        <v>273</v>
      </c>
      <c r="D95" s="15" t="s">
        <v>53</v>
      </c>
      <c r="E95" s="7">
        <v>1</v>
      </c>
      <c r="F95" s="7">
        <v>1</v>
      </c>
      <c r="G95" s="339"/>
      <c r="H95" s="342"/>
      <c r="I95" s="192">
        <v>97.99</v>
      </c>
      <c r="J95" s="72">
        <v>97.99</v>
      </c>
      <c r="K95" s="77"/>
      <c r="L95" s="203"/>
      <c r="M95" s="72">
        <f t="shared" si="32"/>
        <v>97.99</v>
      </c>
      <c r="N95" s="196"/>
      <c r="O95" s="196"/>
      <c r="P95" s="196"/>
      <c r="Q95" s="23"/>
      <c r="R95" s="3"/>
      <c r="S95" s="3"/>
      <c r="T95" s="3"/>
      <c r="U95" s="24"/>
      <c r="V95" s="3"/>
      <c r="W95" s="3"/>
      <c r="X95" s="3"/>
      <c r="Y95" s="3"/>
      <c r="Z95" s="3"/>
    </row>
    <row r="96" spans="1:26" ht="63.75" hidden="1" customHeight="1" outlineLevel="1">
      <c r="A96" s="230" t="s">
        <v>292</v>
      </c>
      <c r="B96" s="79"/>
      <c r="C96" s="251" t="s">
        <v>291</v>
      </c>
      <c r="D96" s="15" t="s">
        <v>53</v>
      </c>
      <c r="E96" s="7">
        <v>1</v>
      </c>
      <c r="F96" s="7">
        <v>1</v>
      </c>
      <c r="G96" s="339"/>
      <c r="H96" s="342"/>
      <c r="I96" s="192">
        <v>179</v>
      </c>
      <c r="J96" s="72">
        <v>179</v>
      </c>
      <c r="K96" s="72"/>
      <c r="L96" s="236"/>
      <c r="M96" s="72">
        <f t="shared" si="32"/>
        <v>179</v>
      </c>
      <c r="N96" s="196"/>
      <c r="O96" s="196"/>
      <c r="P96" s="196"/>
      <c r="Q96" s="23"/>
      <c r="R96" s="3"/>
      <c r="S96" s="3"/>
      <c r="T96" s="3"/>
      <c r="U96" s="24"/>
      <c r="V96" s="3"/>
      <c r="W96" s="3"/>
      <c r="X96" s="3"/>
      <c r="Y96" s="3"/>
      <c r="Z96" s="3"/>
    </row>
    <row r="97" spans="1:26" collapsed="1">
      <c r="A97" s="241" t="s">
        <v>251</v>
      </c>
      <c r="B97" s="79"/>
      <c r="C97" s="229" t="s">
        <v>293</v>
      </c>
      <c r="D97" s="19" t="s">
        <v>53</v>
      </c>
      <c r="E97" s="20">
        <f>SUM(E98:E116)</f>
        <v>19</v>
      </c>
      <c r="F97" s="20">
        <f>SUM(F98:F116)</f>
        <v>19</v>
      </c>
      <c r="G97" s="339"/>
      <c r="H97" s="342"/>
      <c r="I97" s="202">
        <f>SUM(I98:I116)</f>
        <v>2269.9200000000005</v>
      </c>
      <c r="J97" s="202">
        <f>SUM(J98:J116)</f>
        <v>2269.9200000000005</v>
      </c>
      <c r="K97" s="202"/>
      <c r="L97" s="202"/>
      <c r="M97" s="202">
        <f t="shared" ref="M97" si="33">SUM(M98:M116)</f>
        <v>2269.9200000000005</v>
      </c>
      <c r="N97" s="196"/>
      <c r="O97" s="196"/>
      <c r="P97" s="196"/>
      <c r="Q97" s="23"/>
      <c r="R97" s="3"/>
      <c r="S97" s="3"/>
      <c r="T97" s="3"/>
      <c r="U97" s="24"/>
      <c r="V97" s="3"/>
      <c r="W97" s="3"/>
      <c r="X97" s="3"/>
      <c r="Y97" s="3"/>
      <c r="Z97" s="3"/>
    </row>
    <row r="98" spans="1:26" ht="51" hidden="1" customHeight="1" outlineLevel="1">
      <c r="A98" s="230" t="s">
        <v>294</v>
      </c>
      <c r="B98" s="79"/>
      <c r="C98" s="251" t="s">
        <v>256</v>
      </c>
      <c r="D98" s="15" t="s">
        <v>53</v>
      </c>
      <c r="E98" s="7">
        <v>1</v>
      </c>
      <c r="F98" s="7">
        <v>1</v>
      </c>
      <c r="G98" s="339"/>
      <c r="H98" s="342"/>
      <c r="I98" s="192">
        <v>95.76</v>
      </c>
      <c r="J98" s="72">
        <v>95.76</v>
      </c>
      <c r="K98" s="77"/>
      <c r="L98" s="203"/>
      <c r="M98" s="72">
        <f>J98</f>
        <v>95.76</v>
      </c>
      <c r="N98" s="196"/>
      <c r="O98" s="196"/>
      <c r="P98" s="196"/>
      <c r="Q98" s="23"/>
      <c r="R98" s="3"/>
      <c r="S98" s="3"/>
      <c r="T98" s="3"/>
      <c r="U98" s="24"/>
      <c r="V98" s="3"/>
      <c r="W98" s="3"/>
      <c r="X98" s="3"/>
      <c r="Y98" s="3"/>
      <c r="Z98" s="3"/>
    </row>
    <row r="99" spans="1:26" ht="63.75" hidden="1" customHeight="1" outlineLevel="1">
      <c r="A99" s="230" t="s">
        <v>295</v>
      </c>
      <c r="B99" s="79"/>
      <c r="C99" s="251" t="s">
        <v>257</v>
      </c>
      <c r="D99" s="15" t="s">
        <v>53</v>
      </c>
      <c r="E99" s="7">
        <v>1</v>
      </c>
      <c r="F99" s="7">
        <v>1</v>
      </c>
      <c r="G99" s="339"/>
      <c r="H99" s="342"/>
      <c r="I99" s="192">
        <v>95.76</v>
      </c>
      <c r="J99" s="72">
        <v>95.76</v>
      </c>
      <c r="K99" s="77"/>
      <c r="L99" s="203"/>
      <c r="M99" s="72">
        <f>J99</f>
        <v>95.76</v>
      </c>
      <c r="N99" s="196"/>
      <c r="O99" s="196"/>
      <c r="P99" s="196"/>
      <c r="Q99" s="23"/>
      <c r="R99" s="3"/>
      <c r="S99" s="3"/>
      <c r="T99" s="3"/>
      <c r="U99" s="24"/>
      <c r="V99" s="3"/>
      <c r="W99" s="3"/>
      <c r="X99" s="3"/>
      <c r="Y99" s="3"/>
      <c r="Z99" s="3"/>
    </row>
    <row r="100" spans="1:26" ht="76.5" hidden="1" customHeight="1" outlineLevel="1">
      <c r="A100" s="230" t="s">
        <v>296</v>
      </c>
      <c r="B100" s="79"/>
      <c r="C100" s="251" t="s">
        <v>258</v>
      </c>
      <c r="D100" s="15" t="s">
        <v>53</v>
      </c>
      <c r="E100" s="7">
        <v>1</v>
      </c>
      <c r="F100" s="7">
        <v>1</v>
      </c>
      <c r="G100" s="339"/>
      <c r="H100" s="342"/>
      <c r="I100" s="192">
        <v>191.52</v>
      </c>
      <c r="J100" s="72">
        <v>191.52</v>
      </c>
      <c r="K100" s="77"/>
      <c r="L100" s="203"/>
      <c r="M100" s="72">
        <f t="shared" ref="M100:M116" si="34">J100</f>
        <v>191.52</v>
      </c>
      <c r="N100" s="196"/>
      <c r="O100" s="196"/>
      <c r="P100" s="196"/>
      <c r="Q100" s="23"/>
      <c r="R100" s="3"/>
      <c r="S100" s="3"/>
      <c r="T100" s="3"/>
      <c r="U100" s="24"/>
      <c r="V100" s="3"/>
      <c r="W100" s="3"/>
      <c r="X100" s="3"/>
      <c r="Y100" s="3"/>
      <c r="Z100" s="3"/>
    </row>
    <row r="101" spans="1:26" ht="51" hidden="1" customHeight="1" outlineLevel="1">
      <c r="A101" s="230" t="s">
        <v>297</v>
      </c>
      <c r="B101" s="79"/>
      <c r="C101" s="251" t="s">
        <v>259</v>
      </c>
      <c r="D101" s="15" t="s">
        <v>53</v>
      </c>
      <c r="E101" s="7">
        <v>1</v>
      </c>
      <c r="F101" s="7">
        <v>1</v>
      </c>
      <c r="G101" s="339"/>
      <c r="H101" s="342"/>
      <c r="I101" s="192">
        <v>46.62</v>
      </c>
      <c r="J101" s="192">
        <v>46.62</v>
      </c>
      <c r="K101" s="77"/>
      <c r="L101" s="203"/>
      <c r="M101" s="72">
        <f t="shared" si="34"/>
        <v>46.62</v>
      </c>
      <c r="N101" s="196"/>
      <c r="O101" s="196"/>
      <c r="P101" s="196"/>
      <c r="Q101" s="23"/>
      <c r="R101" s="3"/>
      <c r="S101" s="3"/>
      <c r="T101" s="3"/>
      <c r="U101" s="24"/>
      <c r="V101" s="3"/>
      <c r="W101" s="3"/>
      <c r="X101" s="3"/>
      <c r="Y101" s="3"/>
      <c r="Z101" s="3"/>
    </row>
    <row r="102" spans="1:26" ht="51" hidden="1" customHeight="1" outlineLevel="1">
      <c r="A102" s="230" t="s">
        <v>298</v>
      </c>
      <c r="B102" s="79"/>
      <c r="C102" s="251" t="s">
        <v>260</v>
      </c>
      <c r="D102" s="15" t="s">
        <v>53</v>
      </c>
      <c r="E102" s="7">
        <v>1</v>
      </c>
      <c r="F102" s="7">
        <v>1</v>
      </c>
      <c r="G102" s="339"/>
      <c r="H102" s="342"/>
      <c r="I102" s="192">
        <v>47.88</v>
      </c>
      <c r="J102" s="192">
        <v>47.88</v>
      </c>
      <c r="K102" s="77"/>
      <c r="L102" s="203"/>
      <c r="M102" s="72">
        <f t="shared" si="34"/>
        <v>47.88</v>
      </c>
      <c r="N102" s="196"/>
      <c r="O102" s="196"/>
      <c r="P102" s="196"/>
      <c r="Q102" s="23"/>
      <c r="R102" s="3"/>
      <c r="S102" s="3"/>
      <c r="T102" s="3"/>
      <c r="U102" s="24"/>
      <c r="V102" s="3"/>
      <c r="W102" s="3"/>
      <c r="X102" s="3"/>
      <c r="Y102" s="3"/>
      <c r="Z102" s="3"/>
    </row>
    <row r="103" spans="1:26" ht="51" hidden="1" customHeight="1" outlineLevel="1">
      <c r="A103" s="230" t="s">
        <v>299</v>
      </c>
      <c r="B103" s="79"/>
      <c r="C103" s="251" t="s">
        <v>261</v>
      </c>
      <c r="D103" s="15" t="s">
        <v>53</v>
      </c>
      <c r="E103" s="7">
        <v>1</v>
      </c>
      <c r="F103" s="7">
        <v>1</v>
      </c>
      <c r="G103" s="339"/>
      <c r="H103" s="342"/>
      <c r="I103" s="192">
        <v>47.88</v>
      </c>
      <c r="J103" s="192">
        <v>47.88</v>
      </c>
      <c r="K103" s="77"/>
      <c r="L103" s="203"/>
      <c r="M103" s="72">
        <f t="shared" si="34"/>
        <v>47.88</v>
      </c>
      <c r="N103" s="196"/>
      <c r="O103" s="196"/>
      <c r="P103" s="196"/>
      <c r="Q103" s="23"/>
      <c r="R103" s="3"/>
      <c r="S103" s="3"/>
      <c r="T103" s="3"/>
      <c r="U103" s="24"/>
      <c r="V103" s="3"/>
      <c r="W103" s="3"/>
      <c r="X103" s="3"/>
      <c r="Y103" s="3"/>
      <c r="Z103" s="3"/>
    </row>
    <row r="104" spans="1:26" ht="76.5" hidden="1" customHeight="1" outlineLevel="1">
      <c r="A104" s="230" t="s">
        <v>300</v>
      </c>
      <c r="B104" s="79"/>
      <c r="C104" s="251" t="s">
        <v>262</v>
      </c>
      <c r="D104" s="15" t="s">
        <v>53</v>
      </c>
      <c r="E104" s="7">
        <v>1</v>
      </c>
      <c r="F104" s="7">
        <v>1</v>
      </c>
      <c r="G104" s="339"/>
      <c r="H104" s="342"/>
      <c r="I104" s="192">
        <v>191.52</v>
      </c>
      <c r="J104" s="192">
        <v>191.52</v>
      </c>
      <c r="K104" s="77"/>
      <c r="L104" s="203"/>
      <c r="M104" s="72">
        <f t="shared" si="34"/>
        <v>191.52</v>
      </c>
      <c r="N104" s="196"/>
      <c r="O104" s="196"/>
      <c r="P104" s="196"/>
      <c r="Q104" s="23"/>
      <c r="R104" s="3"/>
      <c r="S104" s="3"/>
      <c r="T104" s="3"/>
      <c r="U104" s="24"/>
      <c r="V104" s="3"/>
      <c r="W104" s="3"/>
      <c r="X104" s="3"/>
      <c r="Y104" s="3"/>
      <c r="Z104" s="3"/>
    </row>
    <row r="105" spans="1:26" ht="51" hidden="1" customHeight="1" outlineLevel="1">
      <c r="A105" s="230" t="s">
        <v>301</v>
      </c>
      <c r="B105" s="79"/>
      <c r="C105" s="251" t="s">
        <v>263</v>
      </c>
      <c r="D105" s="15" t="s">
        <v>53</v>
      </c>
      <c r="E105" s="7">
        <v>1</v>
      </c>
      <c r="F105" s="7">
        <v>1</v>
      </c>
      <c r="G105" s="339"/>
      <c r="H105" s="342"/>
      <c r="I105" s="192">
        <v>47.88</v>
      </c>
      <c r="J105" s="192">
        <v>47.88</v>
      </c>
      <c r="K105" s="77"/>
      <c r="L105" s="203"/>
      <c r="M105" s="72">
        <f t="shared" si="34"/>
        <v>47.88</v>
      </c>
      <c r="N105" s="196"/>
      <c r="O105" s="196"/>
      <c r="P105" s="196"/>
      <c r="Q105" s="23"/>
      <c r="R105" s="3"/>
      <c r="S105" s="3"/>
      <c r="T105" s="3"/>
      <c r="U105" s="24"/>
      <c r="V105" s="3"/>
      <c r="W105" s="3"/>
      <c r="X105" s="3"/>
      <c r="Y105" s="3"/>
      <c r="Z105" s="3"/>
    </row>
    <row r="106" spans="1:26" ht="51" hidden="1" customHeight="1" outlineLevel="1">
      <c r="A106" s="230" t="s">
        <v>302</v>
      </c>
      <c r="B106" s="79"/>
      <c r="C106" s="251" t="s">
        <v>264</v>
      </c>
      <c r="D106" s="15" t="s">
        <v>53</v>
      </c>
      <c r="E106" s="7">
        <v>1</v>
      </c>
      <c r="F106" s="7">
        <v>1</v>
      </c>
      <c r="G106" s="339"/>
      <c r="H106" s="342"/>
      <c r="I106" s="192">
        <v>47.88</v>
      </c>
      <c r="J106" s="192">
        <v>47.88</v>
      </c>
      <c r="K106" s="77"/>
      <c r="L106" s="203"/>
      <c r="M106" s="72">
        <f t="shared" si="34"/>
        <v>47.88</v>
      </c>
      <c r="N106" s="196"/>
      <c r="O106" s="196"/>
      <c r="P106" s="196"/>
      <c r="Q106" s="23"/>
      <c r="R106" s="3"/>
      <c r="S106" s="3"/>
      <c r="T106" s="3"/>
      <c r="U106" s="24"/>
      <c r="V106" s="3"/>
      <c r="W106" s="3"/>
      <c r="X106" s="3"/>
      <c r="Y106" s="3"/>
      <c r="Z106" s="3"/>
    </row>
    <row r="107" spans="1:26" ht="51" hidden="1" customHeight="1" outlineLevel="1">
      <c r="A107" s="230" t="s">
        <v>303</v>
      </c>
      <c r="B107" s="79"/>
      <c r="C107" s="251" t="s">
        <v>265</v>
      </c>
      <c r="D107" s="15" t="s">
        <v>53</v>
      </c>
      <c r="E107" s="7">
        <v>1</v>
      </c>
      <c r="F107" s="7">
        <v>1</v>
      </c>
      <c r="G107" s="339"/>
      <c r="H107" s="342"/>
      <c r="I107" s="192">
        <v>47.88</v>
      </c>
      <c r="J107" s="192">
        <v>47.88</v>
      </c>
      <c r="K107" s="77"/>
      <c r="L107" s="203"/>
      <c r="M107" s="72">
        <f t="shared" si="34"/>
        <v>47.88</v>
      </c>
      <c r="N107" s="196"/>
      <c r="O107" s="196"/>
      <c r="P107" s="196"/>
      <c r="Q107" s="23"/>
      <c r="R107" s="3"/>
      <c r="S107" s="3"/>
      <c r="T107" s="3"/>
      <c r="U107" s="24"/>
      <c r="V107" s="3"/>
      <c r="W107" s="3"/>
      <c r="X107" s="3"/>
      <c r="Y107" s="3"/>
      <c r="Z107" s="3"/>
    </row>
    <row r="108" spans="1:26" ht="51" hidden="1" customHeight="1" outlineLevel="1">
      <c r="A108" s="230" t="s">
        <v>304</v>
      </c>
      <c r="B108" s="79"/>
      <c r="C108" s="251" t="s">
        <v>266</v>
      </c>
      <c r="D108" s="15" t="s">
        <v>53</v>
      </c>
      <c r="E108" s="7">
        <v>1</v>
      </c>
      <c r="F108" s="7">
        <v>1</v>
      </c>
      <c r="G108" s="339"/>
      <c r="H108" s="342"/>
      <c r="I108" s="192">
        <v>95.76</v>
      </c>
      <c r="J108" s="192">
        <v>95.76</v>
      </c>
      <c r="K108" s="77"/>
      <c r="L108" s="203"/>
      <c r="M108" s="72">
        <f t="shared" si="34"/>
        <v>95.76</v>
      </c>
      <c r="N108" s="196"/>
      <c r="O108" s="196"/>
      <c r="P108" s="196"/>
      <c r="Q108" s="23"/>
      <c r="R108" s="3"/>
      <c r="S108" s="3"/>
      <c r="T108" s="3"/>
      <c r="U108" s="24"/>
      <c r="V108" s="3"/>
      <c r="W108" s="3"/>
      <c r="X108" s="3"/>
      <c r="Y108" s="3"/>
      <c r="Z108" s="3"/>
    </row>
    <row r="109" spans="1:26" ht="51" hidden="1" customHeight="1" outlineLevel="1">
      <c r="A109" s="230" t="s">
        <v>305</v>
      </c>
      <c r="B109" s="79"/>
      <c r="C109" s="251" t="s">
        <v>267</v>
      </c>
      <c r="D109" s="15" t="s">
        <v>53</v>
      </c>
      <c r="E109" s="7">
        <v>1</v>
      </c>
      <c r="F109" s="7">
        <v>1</v>
      </c>
      <c r="G109" s="339"/>
      <c r="H109" s="342"/>
      <c r="I109" s="192">
        <v>47.88</v>
      </c>
      <c r="J109" s="192">
        <v>47.88</v>
      </c>
      <c r="K109" s="77"/>
      <c r="L109" s="203"/>
      <c r="M109" s="72">
        <f t="shared" si="34"/>
        <v>47.88</v>
      </c>
      <c r="N109" s="196"/>
      <c r="O109" s="196"/>
      <c r="P109" s="196"/>
      <c r="Q109" s="23"/>
      <c r="R109" s="3"/>
      <c r="S109" s="3"/>
      <c r="T109" s="3"/>
      <c r="U109" s="24"/>
      <c r="V109" s="3"/>
      <c r="W109" s="3"/>
      <c r="X109" s="3"/>
      <c r="Y109" s="3"/>
      <c r="Z109" s="3"/>
    </row>
    <row r="110" spans="1:26" ht="51" hidden="1" customHeight="1" outlineLevel="1">
      <c r="A110" s="230" t="s">
        <v>306</v>
      </c>
      <c r="B110" s="79"/>
      <c r="C110" s="251" t="s">
        <v>268</v>
      </c>
      <c r="D110" s="15" t="s">
        <v>53</v>
      </c>
      <c r="E110" s="7">
        <v>1</v>
      </c>
      <c r="F110" s="7">
        <v>1</v>
      </c>
      <c r="G110" s="339"/>
      <c r="H110" s="342"/>
      <c r="I110" s="192">
        <v>47.88</v>
      </c>
      <c r="J110" s="192">
        <v>47.88</v>
      </c>
      <c r="K110" s="77"/>
      <c r="L110" s="203"/>
      <c r="M110" s="72">
        <f t="shared" si="34"/>
        <v>47.88</v>
      </c>
      <c r="N110" s="196"/>
      <c r="O110" s="196"/>
      <c r="P110" s="196"/>
      <c r="Q110" s="23"/>
      <c r="R110" s="3"/>
      <c r="S110" s="3"/>
      <c r="T110" s="3"/>
      <c r="U110" s="24"/>
      <c r="V110" s="3"/>
      <c r="W110" s="3"/>
      <c r="X110" s="3"/>
      <c r="Y110" s="3"/>
      <c r="Z110" s="3"/>
    </row>
    <row r="111" spans="1:26" ht="51" hidden="1" customHeight="1" outlineLevel="1">
      <c r="A111" s="230" t="s">
        <v>307</v>
      </c>
      <c r="B111" s="79"/>
      <c r="C111" s="251" t="s">
        <v>269</v>
      </c>
      <c r="D111" s="15" t="s">
        <v>53</v>
      </c>
      <c r="E111" s="7">
        <v>1</v>
      </c>
      <c r="F111" s="7">
        <v>1</v>
      </c>
      <c r="G111" s="339"/>
      <c r="H111" s="342"/>
      <c r="I111" s="192">
        <v>47.88</v>
      </c>
      <c r="J111" s="192">
        <v>47.88</v>
      </c>
      <c r="K111" s="77"/>
      <c r="L111" s="203"/>
      <c r="M111" s="72">
        <f t="shared" si="34"/>
        <v>47.88</v>
      </c>
      <c r="N111" s="196"/>
      <c r="O111" s="196"/>
      <c r="P111" s="196"/>
      <c r="Q111" s="23"/>
      <c r="R111" s="3"/>
      <c r="S111" s="3"/>
      <c r="T111" s="3"/>
      <c r="U111" s="24"/>
      <c r="V111" s="3"/>
      <c r="W111" s="3"/>
      <c r="X111" s="3"/>
      <c r="Y111" s="3"/>
      <c r="Z111" s="3"/>
    </row>
    <row r="112" spans="1:26" ht="51" hidden="1" customHeight="1" outlineLevel="1">
      <c r="A112" s="230" t="s">
        <v>308</v>
      </c>
      <c r="B112" s="79"/>
      <c r="C112" s="251" t="s">
        <v>270</v>
      </c>
      <c r="D112" s="15" t="s">
        <v>53</v>
      </c>
      <c r="E112" s="7">
        <v>1</v>
      </c>
      <c r="F112" s="7">
        <v>1</v>
      </c>
      <c r="G112" s="339"/>
      <c r="H112" s="342"/>
      <c r="I112" s="192">
        <v>47.88</v>
      </c>
      <c r="J112" s="192">
        <v>47.88</v>
      </c>
      <c r="K112" s="77"/>
      <c r="L112" s="203"/>
      <c r="M112" s="72">
        <f t="shared" si="34"/>
        <v>47.88</v>
      </c>
      <c r="N112" s="196"/>
      <c r="O112" s="196"/>
      <c r="P112" s="196"/>
      <c r="Q112" s="23"/>
      <c r="R112" s="3"/>
      <c r="S112" s="3"/>
      <c r="T112" s="3"/>
      <c r="U112" s="24"/>
      <c r="V112" s="3"/>
      <c r="W112" s="3"/>
      <c r="X112" s="3"/>
      <c r="Y112" s="3"/>
      <c r="Z112" s="3"/>
    </row>
    <row r="113" spans="1:26" ht="51" hidden="1" customHeight="1" outlineLevel="1">
      <c r="A113" s="230" t="s">
        <v>309</v>
      </c>
      <c r="B113" s="79"/>
      <c r="C113" s="251" t="s">
        <v>271</v>
      </c>
      <c r="D113" s="15" t="s">
        <v>53</v>
      </c>
      <c r="E113" s="7">
        <v>1</v>
      </c>
      <c r="F113" s="7">
        <v>1</v>
      </c>
      <c r="G113" s="339"/>
      <c r="H113" s="342"/>
      <c r="I113" s="192">
        <v>47.88</v>
      </c>
      <c r="J113" s="192">
        <v>47.88</v>
      </c>
      <c r="K113" s="77"/>
      <c r="L113" s="203"/>
      <c r="M113" s="72">
        <f t="shared" si="34"/>
        <v>47.88</v>
      </c>
      <c r="N113" s="196"/>
      <c r="O113" s="196"/>
      <c r="P113" s="196"/>
      <c r="Q113" s="23"/>
      <c r="R113" s="3"/>
      <c r="S113" s="3"/>
      <c r="T113" s="3"/>
      <c r="U113" s="24"/>
      <c r="V113" s="3"/>
      <c r="W113" s="3"/>
      <c r="X113" s="3"/>
      <c r="Y113" s="3"/>
      <c r="Z113" s="3"/>
    </row>
    <row r="114" spans="1:26" ht="51" hidden="1" customHeight="1" outlineLevel="1">
      <c r="A114" s="230" t="s">
        <v>310</v>
      </c>
      <c r="B114" s="79"/>
      <c r="C114" s="251" t="s">
        <v>272</v>
      </c>
      <c r="D114" s="15" t="s">
        <v>53</v>
      </c>
      <c r="E114" s="7">
        <v>1</v>
      </c>
      <c r="F114" s="7">
        <v>1</v>
      </c>
      <c r="G114" s="339"/>
      <c r="H114" s="342"/>
      <c r="I114" s="192">
        <v>95.76</v>
      </c>
      <c r="J114" s="192">
        <v>95.76</v>
      </c>
      <c r="K114" s="77"/>
      <c r="L114" s="203"/>
      <c r="M114" s="72">
        <f t="shared" si="34"/>
        <v>95.76</v>
      </c>
      <c r="N114" s="196"/>
      <c r="O114" s="196"/>
      <c r="P114" s="196"/>
      <c r="Q114" s="23"/>
      <c r="R114" s="3"/>
      <c r="S114" s="3"/>
      <c r="T114" s="3"/>
      <c r="U114" s="24"/>
      <c r="V114" s="3"/>
      <c r="W114" s="3"/>
      <c r="X114" s="3"/>
      <c r="Y114" s="3"/>
      <c r="Z114" s="3"/>
    </row>
    <row r="115" spans="1:26" ht="51" hidden="1" customHeight="1" outlineLevel="1">
      <c r="A115" s="230" t="s">
        <v>311</v>
      </c>
      <c r="B115" s="79"/>
      <c r="C115" s="251" t="s">
        <v>273</v>
      </c>
      <c r="D115" s="15" t="s">
        <v>53</v>
      </c>
      <c r="E115" s="7">
        <v>1</v>
      </c>
      <c r="F115" s="7">
        <v>1</v>
      </c>
      <c r="G115" s="339"/>
      <c r="H115" s="342"/>
      <c r="I115" s="192">
        <v>98.42</v>
      </c>
      <c r="J115" s="192">
        <v>98.42</v>
      </c>
      <c r="K115" s="77"/>
      <c r="L115" s="203"/>
      <c r="M115" s="72">
        <f t="shared" si="34"/>
        <v>98.42</v>
      </c>
      <c r="N115" s="196"/>
      <c r="O115" s="196"/>
      <c r="P115" s="196"/>
      <c r="Q115" s="23"/>
      <c r="R115" s="3"/>
      <c r="S115" s="3"/>
      <c r="T115" s="3"/>
      <c r="U115" s="24"/>
      <c r="V115" s="3"/>
      <c r="W115" s="3"/>
      <c r="X115" s="3"/>
      <c r="Y115" s="3"/>
      <c r="Z115" s="3"/>
    </row>
    <row r="116" spans="1:26" ht="63.75" hidden="1" customHeight="1" outlineLevel="1">
      <c r="A116" s="230" t="s">
        <v>312</v>
      </c>
      <c r="B116" s="79"/>
      <c r="C116" s="251" t="s">
        <v>291</v>
      </c>
      <c r="D116" s="15" t="s">
        <v>53</v>
      </c>
      <c r="E116" s="7">
        <v>1</v>
      </c>
      <c r="F116" s="7">
        <v>1</v>
      </c>
      <c r="G116" s="339"/>
      <c r="H116" s="342"/>
      <c r="I116" s="192">
        <v>880</v>
      </c>
      <c r="J116" s="192">
        <v>880</v>
      </c>
      <c r="K116" s="72"/>
      <c r="L116" s="236"/>
      <c r="M116" s="72">
        <f t="shared" si="34"/>
        <v>880</v>
      </c>
      <c r="N116" s="196"/>
      <c r="O116" s="196"/>
      <c r="P116" s="196"/>
      <c r="Q116" s="23"/>
      <c r="R116" s="3"/>
      <c r="S116" s="3"/>
      <c r="T116" s="3"/>
      <c r="U116" s="24"/>
      <c r="V116" s="3"/>
      <c r="W116" s="3"/>
      <c r="X116" s="3"/>
      <c r="Y116" s="3"/>
      <c r="Z116" s="3"/>
    </row>
    <row r="117" spans="1:26" collapsed="1">
      <c r="A117" s="241" t="s">
        <v>252</v>
      </c>
      <c r="B117" s="79"/>
      <c r="C117" s="229" t="s">
        <v>313</v>
      </c>
      <c r="D117" s="19" t="s">
        <v>53</v>
      </c>
      <c r="E117" s="20">
        <f>SUM(E118:E136)</f>
        <v>19</v>
      </c>
      <c r="F117" s="20">
        <f>SUM(F118:F136)</f>
        <v>19</v>
      </c>
      <c r="G117" s="339"/>
      <c r="H117" s="342"/>
      <c r="I117" s="202">
        <f>SUM(I118:I136)</f>
        <v>1479</v>
      </c>
      <c r="J117" s="202">
        <f t="shared" ref="J117:M117" si="35">SUM(J118:J136)</f>
        <v>1479</v>
      </c>
      <c r="K117" s="202"/>
      <c r="L117" s="202"/>
      <c r="M117" s="202">
        <f t="shared" si="35"/>
        <v>1479</v>
      </c>
      <c r="N117" s="196"/>
      <c r="O117" s="196"/>
      <c r="P117" s="196"/>
      <c r="Q117" s="23"/>
      <c r="R117" s="3"/>
      <c r="S117" s="3"/>
      <c r="T117" s="3"/>
      <c r="U117" s="24"/>
      <c r="V117" s="3"/>
      <c r="W117" s="3"/>
      <c r="X117" s="3"/>
      <c r="Y117" s="3"/>
      <c r="Z117" s="3"/>
    </row>
    <row r="118" spans="1:26" ht="51" hidden="1" customHeight="1" outlineLevel="1">
      <c r="A118" s="230" t="s">
        <v>314</v>
      </c>
      <c r="B118" s="79"/>
      <c r="C118" s="251" t="s">
        <v>256</v>
      </c>
      <c r="D118" s="15" t="s">
        <v>53</v>
      </c>
      <c r="E118" s="7">
        <v>1</v>
      </c>
      <c r="F118" s="7">
        <v>1</v>
      </c>
      <c r="G118" s="339"/>
      <c r="H118" s="342"/>
      <c r="I118" s="192">
        <v>45.26</v>
      </c>
      <c r="J118" s="192">
        <v>45.26</v>
      </c>
      <c r="K118" s="77"/>
      <c r="L118" s="203"/>
      <c r="M118" s="72">
        <f>J118</f>
        <v>45.26</v>
      </c>
      <c r="N118" s="196"/>
      <c r="O118" s="196"/>
      <c r="P118" s="196"/>
      <c r="Q118" s="23"/>
      <c r="R118" s="3"/>
      <c r="S118" s="3"/>
      <c r="T118" s="3"/>
      <c r="U118" s="24"/>
      <c r="V118" s="3"/>
      <c r="W118" s="3"/>
      <c r="X118" s="3"/>
      <c r="Y118" s="3"/>
      <c r="Z118" s="3"/>
    </row>
    <row r="119" spans="1:26" ht="63.75" hidden="1" customHeight="1" outlineLevel="1">
      <c r="A119" s="230" t="s">
        <v>315</v>
      </c>
      <c r="B119" s="79"/>
      <c r="C119" s="251" t="s">
        <v>257</v>
      </c>
      <c r="D119" s="15" t="s">
        <v>53</v>
      </c>
      <c r="E119" s="7">
        <v>1</v>
      </c>
      <c r="F119" s="7">
        <v>1</v>
      </c>
      <c r="G119" s="339"/>
      <c r="H119" s="342"/>
      <c r="I119" s="192">
        <v>65.5</v>
      </c>
      <c r="J119" s="192">
        <v>65.5</v>
      </c>
      <c r="K119" s="77"/>
      <c r="L119" s="203"/>
      <c r="M119" s="72">
        <f>J119</f>
        <v>65.5</v>
      </c>
      <c r="N119" s="196"/>
      <c r="O119" s="196"/>
      <c r="P119" s="196"/>
      <c r="Q119" s="23"/>
      <c r="R119" s="3"/>
      <c r="S119" s="3"/>
      <c r="T119" s="3"/>
      <c r="U119" s="24"/>
      <c r="V119" s="3"/>
      <c r="W119" s="3"/>
      <c r="X119" s="3"/>
      <c r="Y119" s="3"/>
      <c r="Z119" s="3"/>
    </row>
    <row r="120" spans="1:26" ht="76.5" hidden="1" customHeight="1" outlineLevel="1">
      <c r="A120" s="230" t="s">
        <v>316</v>
      </c>
      <c r="B120" s="79"/>
      <c r="C120" s="251" t="s">
        <v>258</v>
      </c>
      <c r="D120" s="15" t="s">
        <v>53</v>
      </c>
      <c r="E120" s="7">
        <v>1</v>
      </c>
      <c r="F120" s="7">
        <v>1</v>
      </c>
      <c r="G120" s="339"/>
      <c r="H120" s="342"/>
      <c r="I120" s="192">
        <v>130.63999999999999</v>
      </c>
      <c r="J120" s="192">
        <v>130.63999999999999</v>
      </c>
      <c r="K120" s="77"/>
      <c r="L120" s="203"/>
      <c r="M120" s="72">
        <f t="shared" ref="M120:M136" si="36">J120</f>
        <v>130.63999999999999</v>
      </c>
      <c r="N120" s="196"/>
      <c r="O120" s="196"/>
      <c r="P120" s="196"/>
      <c r="Q120" s="23"/>
      <c r="R120" s="3"/>
      <c r="S120" s="3"/>
      <c r="T120" s="3"/>
      <c r="U120" s="24"/>
      <c r="V120" s="3"/>
      <c r="W120" s="3"/>
      <c r="X120" s="3"/>
      <c r="Y120" s="3"/>
      <c r="Z120" s="3"/>
    </row>
    <row r="121" spans="1:26" ht="51" hidden="1" customHeight="1" outlineLevel="1">
      <c r="A121" s="230" t="s">
        <v>317</v>
      </c>
      <c r="B121" s="79"/>
      <c r="C121" s="251" t="s">
        <v>259</v>
      </c>
      <c r="D121" s="15" t="s">
        <v>53</v>
      </c>
      <c r="E121" s="7">
        <v>1</v>
      </c>
      <c r="F121" s="7">
        <v>1</v>
      </c>
      <c r="G121" s="339"/>
      <c r="H121" s="342"/>
      <c r="I121" s="192">
        <v>38.64</v>
      </c>
      <c r="J121" s="192">
        <v>38.64</v>
      </c>
      <c r="K121" s="77"/>
      <c r="L121" s="203"/>
      <c r="M121" s="72">
        <f t="shared" si="36"/>
        <v>38.64</v>
      </c>
      <c r="N121" s="196"/>
      <c r="O121" s="196"/>
      <c r="P121" s="196"/>
      <c r="Q121" s="23"/>
      <c r="R121" s="3"/>
      <c r="S121" s="3"/>
      <c r="T121" s="3"/>
      <c r="U121" s="24"/>
      <c r="V121" s="3"/>
      <c r="W121" s="3"/>
      <c r="X121" s="3"/>
      <c r="Y121" s="3"/>
      <c r="Z121" s="3"/>
    </row>
    <row r="122" spans="1:26" ht="51" hidden="1" customHeight="1" outlineLevel="1">
      <c r="A122" s="230" t="s">
        <v>318</v>
      </c>
      <c r="B122" s="79"/>
      <c r="C122" s="251" t="s">
        <v>260</v>
      </c>
      <c r="D122" s="15" t="s">
        <v>53</v>
      </c>
      <c r="E122" s="7">
        <v>1</v>
      </c>
      <c r="F122" s="7">
        <v>1</v>
      </c>
      <c r="G122" s="339"/>
      <c r="H122" s="342"/>
      <c r="I122" s="192">
        <v>25.76</v>
      </c>
      <c r="J122" s="192">
        <v>25.76</v>
      </c>
      <c r="K122" s="77"/>
      <c r="L122" s="203"/>
      <c r="M122" s="72">
        <f t="shared" si="36"/>
        <v>25.76</v>
      </c>
      <c r="N122" s="196"/>
      <c r="O122" s="196"/>
      <c r="P122" s="196"/>
      <c r="Q122" s="23"/>
      <c r="R122" s="3"/>
      <c r="S122" s="3"/>
      <c r="T122" s="3"/>
      <c r="U122" s="24"/>
      <c r="V122" s="3"/>
      <c r="W122" s="3"/>
      <c r="X122" s="3"/>
      <c r="Y122" s="3"/>
      <c r="Z122" s="3"/>
    </row>
    <row r="123" spans="1:26" ht="51" hidden="1" customHeight="1" outlineLevel="1">
      <c r="A123" s="230" t="s">
        <v>319</v>
      </c>
      <c r="B123" s="79"/>
      <c r="C123" s="251" t="s">
        <v>261</v>
      </c>
      <c r="D123" s="15" t="s">
        <v>53</v>
      </c>
      <c r="E123" s="7">
        <v>1</v>
      </c>
      <c r="F123" s="7">
        <v>1</v>
      </c>
      <c r="G123" s="339"/>
      <c r="H123" s="342"/>
      <c r="I123" s="192">
        <v>38.64</v>
      </c>
      <c r="J123" s="192">
        <v>38.64</v>
      </c>
      <c r="K123" s="77"/>
      <c r="L123" s="203"/>
      <c r="M123" s="72">
        <f t="shared" si="36"/>
        <v>38.64</v>
      </c>
      <c r="N123" s="196"/>
      <c r="O123" s="196"/>
      <c r="P123" s="196"/>
      <c r="Q123" s="23"/>
      <c r="R123" s="3"/>
      <c r="S123" s="3"/>
      <c r="T123" s="3"/>
      <c r="U123" s="24"/>
      <c r="V123" s="3"/>
      <c r="W123" s="3"/>
      <c r="X123" s="3"/>
      <c r="Y123" s="3"/>
      <c r="Z123" s="3"/>
    </row>
    <row r="124" spans="1:26" ht="76.5" hidden="1" customHeight="1" outlineLevel="1">
      <c r="A124" s="230" t="s">
        <v>320</v>
      </c>
      <c r="B124" s="79"/>
      <c r="C124" s="251" t="s">
        <v>262</v>
      </c>
      <c r="D124" s="15" t="s">
        <v>53</v>
      </c>
      <c r="E124" s="7">
        <v>1</v>
      </c>
      <c r="F124" s="7">
        <v>1</v>
      </c>
      <c r="G124" s="339"/>
      <c r="H124" s="342"/>
      <c r="I124" s="192">
        <v>132.47999999999999</v>
      </c>
      <c r="J124" s="192">
        <v>132.47999999999999</v>
      </c>
      <c r="K124" s="77"/>
      <c r="L124" s="203"/>
      <c r="M124" s="72">
        <f t="shared" si="36"/>
        <v>132.47999999999999</v>
      </c>
      <c r="N124" s="196"/>
      <c r="O124" s="196"/>
      <c r="P124" s="196"/>
      <c r="Q124" s="23"/>
      <c r="R124" s="3"/>
      <c r="S124" s="3"/>
      <c r="T124" s="3"/>
      <c r="U124" s="24"/>
      <c r="V124" s="3"/>
      <c r="W124" s="3"/>
      <c r="X124" s="3"/>
      <c r="Y124" s="3"/>
      <c r="Z124" s="3"/>
    </row>
    <row r="125" spans="1:26" ht="51" hidden="1" customHeight="1" outlineLevel="1">
      <c r="A125" s="230" t="s">
        <v>321</v>
      </c>
      <c r="B125" s="79"/>
      <c r="C125" s="251" t="s">
        <v>263</v>
      </c>
      <c r="D125" s="15" t="s">
        <v>53</v>
      </c>
      <c r="E125" s="7">
        <v>1</v>
      </c>
      <c r="F125" s="7">
        <v>1</v>
      </c>
      <c r="G125" s="339"/>
      <c r="H125" s="342"/>
      <c r="I125" s="192">
        <v>11.78</v>
      </c>
      <c r="J125" s="192">
        <v>11.78</v>
      </c>
      <c r="K125" s="77"/>
      <c r="L125" s="203"/>
      <c r="M125" s="72">
        <f t="shared" si="36"/>
        <v>11.78</v>
      </c>
      <c r="N125" s="196"/>
      <c r="O125" s="196"/>
      <c r="P125" s="196"/>
      <c r="Q125" s="23"/>
      <c r="R125" s="3"/>
      <c r="S125" s="3"/>
      <c r="T125" s="3"/>
      <c r="U125" s="24"/>
      <c r="V125" s="3"/>
      <c r="W125" s="3"/>
      <c r="X125" s="3"/>
      <c r="Y125" s="3"/>
      <c r="Z125" s="3"/>
    </row>
    <row r="126" spans="1:26" ht="51" hidden="1" customHeight="1" outlineLevel="1">
      <c r="A126" s="230" t="s">
        <v>322</v>
      </c>
      <c r="B126" s="79"/>
      <c r="C126" s="251" t="s">
        <v>264</v>
      </c>
      <c r="D126" s="15" t="s">
        <v>53</v>
      </c>
      <c r="E126" s="7">
        <v>1</v>
      </c>
      <c r="F126" s="7">
        <v>1</v>
      </c>
      <c r="G126" s="339"/>
      <c r="H126" s="342"/>
      <c r="I126" s="192">
        <v>16.93</v>
      </c>
      <c r="J126" s="192">
        <v>16.93</v>
      </c>
      <c r="K126" s="77"/>
      <c r="L126" s="203"/>
      <c r="M126" s="72">
        <f t="shared" si="36"/>
        <v>16.93</v>
      </c>
      <c r="N126" s="196"/>
      <c r="O126" s="196"/>
      <c r="P126" s="196"/>
      <c r="Q126" s="23"/>
      <c r="R126" s="3"/>
      <c r="S126" s="3"/>
      <c r="T126" s="3"/>
      <c r="U126" s="24"/>
      <c r="V126" s="3"/>
      <c r="W126" s="3"/>
      <c r="X126" s="3"/>
      <c r="Y126" s="3"/>
      <c r="Z126" s="3"/>
    </row>
    <row r="127" spans="1:26" ht="51" hidden="1" customHeight="1" outlineLevel="1">
      <c r="A127" s="230" t="s">
        <v>323</v>
      </c>
      <c r="B127" s="79"/>
      <c r="C127" s="251" t="s">
        <v>265</v>
      </c>
      <c r="D127" s="15" t="s">
        <v>53</v>
      </c>
      <c r="E127" s="7">
        <v>1</v>
      </c>
      <c r="F127" s="7">
        <v>1</v>
      </c>
      <c r="G127" s="339"/>
      <c r="H127" s="342"/>
      <c r="I127" s="192">
        <v>12.33</v>
      </c>
      <c r="J127" s="192">
        <v>12.33</v>
      </c>
      <c r="K127" s="77"/>
      <c r="L127" s="203"/>
      <c r="M127" s="72">
        <f t="shared" si="36"/>
        <v>12.33</v>
      </c>
      <c r="N127" s="196"/>
      <c r="O127" s="196"/>
      <c r="P127" s="196"/>
      <c r="Q127" s="23"/>
      <c r="R127" s="3"/>
      <c r="S127" s="3"/>
      <c r="T127" s="3"/>
      <c r="U127" s="24"/>
      <c r="V127" s="3"/>
      <c r="W127" s="3"/>
      <c r="X127" s="3"/>
      <c r="Y127" s="3"/>
      <c r="Z127" s="3"/>
    </row>
    <row r="128" spans="1:26" ht="51" hidden="1" customHeight="1" outlineLevel="1">
      <c r="A128" s="230" t="s">
        <v>324</v>
      </c>
      <c r="B128" s="79"/>
      <c r="C128" s="251" t="s">
        <v>266</v>
      </c>
      <c r="D128" s="15" t="s">
        <v>53</v>
      </c>
      <c r="E128" s="7">
        <v>1</v>
      </c>
      <c r="F128" s="7">
        <v>1</v>
      </c>
      <c r="G128" s="339"/>
      <c r="H128" s="342"/>
      <c r="I128" s="192">
        <v>85.74</v>
      </c>
      <c r="J128" s="192">
        <v>85.74</v>
      </c>
      <c r="K128" s="77"/>
      <c r="L128" s="203"/>
      <c r="M128" s="72">
        <f t="shared" si="36"/>
        <v>85.74</v>
      </c>
      <c r="N128" s="196"/>
      <c r="O128" s="196"/>
      <c r="P128" s="196"/>
      <c r="Q128" s="23"/>
      <c r="R128" s="3"/>
      <c r="S128" s="3"/>
      <c r="T128" s="3"/>
      <c r="U128" s="24"/>
      <c r="V128" s="3"/>
      <c r="W128" s="3"/>
      <c r="X128" s="3"/>
      <c r="Y128" s="3"/>
      <c r="Z128" s="3"/>
    </row>
    <row r="129" spans="1:26" ht="51" hidden="1" customHeight="1" outlineLevel="1">
      <c r="A129" s="230" t="s">
        <v>325</v>
      </c>
      <c r="B129" s="79"/>
      <c r="C129" s="251" t="s">
        <v>267</v>
      </c>
      <c r="D129" s="15" t="s">
        <v>53</v>
      </c>
      <c r="E129" s="7">
        <v>1</v>
      </c>
      <c r="F129" s="7">
        <v>1</v>
      </c>
      <c r="G129" s="339"/>
      <c r="H129" s="342"/>
      <c r="I129" s="192">
        <v>32.020000000000003</v>
      </c>
      <c r="J129" s="192">
        <v>32.020000000000003</v>
      </c>
      <c r="K129" s="77"/>
      <c r="L129" s="203"/>
      <c r="M129" s="72">
        <f t="shared" si="36"/>
        <v>32.020000000000003</v>
      </c>
      <c r="N129" s="196"/>
      <c r="O129" s="196"/>
      <c r="P129" s="196"/>
      <c r="Q129" s="23"/>
      <c r="R129" s="3"/>
      <c r="S129" s="3"/>
      <c r="T129" s="3"/>
      <c r="U129" s="24"/>
      <c r="V129" s="3"/>
      <c r="W129" s="3"/>
      <c r="X129" s="3"/>
      <c r="Y129" s="3"/>
      <c r="Z129" s="3"/>
    </row>
    <row r="130" spans="1:26" ht="51" hidden="1" customHeight="1" outlineLevel="1">
      <c r="A130" s="230" t="s">
        <v>326</v>
      </c>
      <c r="B130" s="79"/>
      <c r="C130" s="251" t="s">
        <v>268</v>
      </c>
      <c r="D130" s="15" t="s">
        <v>53</v>
      </c>
      <c r="E130" s="7">
        <v>1</v>
      </c>
      <c r="F130" s="7">
        <v>1</v>
      </c>
      <c r="G130" s="339"/>
      <c r="H130" s="342"/>
      <c r="I130" s="192">
        <v>38.64</v>
      </c>
      <c r="J130" s="192">
        <v>38.64</v>
      </c>
      <c r="K130" s="77"/>
      <c r="L130" s="203"/>
      <c r="M130" s="72">
        <f t="shared" si="36"/>
        <v>38.64</v>
      </c>
      <c r="N130" s="196"/>
      <c r="O130" s="196"/>
      <c r="P130" s="196"/>
      <c r="Q130" s="23"/>
      <c r="R130" s="3"/>
      <c r="S130" s="3"/>
      <c r="T130" s="3"/>
      <c r="U130" s="24"/>
      <c r="V130" s="3"/>
      <c r="W130" s="3"/>
      <c r="X130" s="3"/>
      <c r="Y130" s="3"/>
      <c r="Z130" s="3"/>
    </row>
    <row r="131" spans="1:26" ht="51" hidden="1" customHeight="1" outlineLevel="1">
      <c r="A131" s="230" t="s">
        <v>327</v>
      </c>
      <c r="B131" s="79"/>
      <c r="C131" s="251" t="s">
        <v>269</v>
      </c>
      <c r="D131" s="15" t="s">
        <v>53</v>
      </c>
      <c r="E131" s="7">
        <v>1</v>
      </c>
      <c r="F131" s="7">
        <v>1</v>
      </c>
      <c r="G131" s="339"/>
      <c r="H131" s="342"/>
      <c r="I131" s="192">
        <v>11.77</v>
      </c>
      <c r="J131" s="192">
        <v>11.77</v>
      </c>
      <c r="K131" s="77"/>
      <c r="L131" s="203"/>
      <c r="M131" s="72">
        <f t="shared" si="36"/>
        <v>11.77</v>
      </c>
      <c r="N131" s="196"/>
      <c r="O131" s="196"/>
      <c r="P131" s="196"/>
      <c r="Q131" s="23"/>
      <c r="R131" s="3"/>
      <c r="S131" s="3"/>
      <c r="T131" s="3"/>
      <c r="U131" s="24"/>
      <c r="V131" s="3"/>
      <c r="W131" s="3"/>
      <c r="X131" s="3"/>
      <c r="Y131" s="3"/>
      <c r="Z131" s="3"/>
    </row>
    <row r="132" spans="1:26" ht="51" hidden="1" customHeight="1" outlineLevel="1">
      <c r="A132" s="230" t="s">
        <v>328</v>
      </c>
      <c r="B132" s="79"/>
      <c r="C132" s="251" t="s">
        <v>270</v>
      </c>
      <c r="D132" s="15" t="s">
        <v>53</v>
      </c>
      <c r="E132" s="7">
        <v>1</v>
      </c>
      <c r="F132" s="7">
        <v>1</v>
      </c>
      <c r="G132" s="339"/>
      <c r="H132" s="342"/>
      <c r="I132" s="192">
        <v>32.020000000000003</v>
      </c>
      <c r="J132" s="192">
        <v>32.020000000000003</v>
      </c>
      <c r="K132" s="77"/>
      <c r="L132" s="203"/>
      <c r="M132" s="72">
        <f t="shared" si="36"/>
        <v>32.020000000000003</v>
      </c>
      <c r="N132" s="196"/>
      <c r="O132" s="196"/>
      <c r="P132" s="196"/>
      <c r="Q132" s="23"/>
      <c r="R132" s="3"/>
      <c r="S132" s="3"/>
      <c r="T132" s="3"/>
      <c r="U132" s="24"/>
      <c r="V132" s="3"/>
      <c r="W132" s="3"/>
      <c r="X132" s="3"/>
      <c r="Y132" s="3"/>
      <c r="Z132" s="3"/>
    </row>
    <row r="133" spans="1:26" ht="51" hidden="1" customHeight="1" outlineLevel="1">
      <c r="A133" s="230" t="s">
        <v>329</v>
      </c>
      <c r="B133" s="79"/>
      <c r="C133" s="251" t="s">
        <v>271</v>
      </c>
      <c r="D133" s="15" t="s">
        <v>53</v>
      </c>
      <c r="E133" s="7">
        <v>1</v>
      </c>
      <c r="F133" s="7">
        <v>1</v>
      </c>
      <c r="G133" s="339"/>
      <c r="H133" s="342"/>
      <c r="I133" s="192">
        <v>22.08</v>
      </c>
      <c r="J133" s="192">
        <v>22.08</v>
      </c>
      <c r="K133" s="77"/>
      <c r="L133" s="203"/>
      <c r="M133" s="72">
        <f t="shared" si="36"/>
        <v>22.08</v>
      </c>
      <c r="N133" s="196"/>
      <c r="O133" s="196"/>
      <c r="P133" s="196"/>
      <c r="Q133" s="23"/>
      <c r="R133" s="3"/>
      <c r="S133" s="3"/>
      <c r="T133" s="3"/>
      <c r="U133" s="24"/>
      <c r="V133" s="3"/>
      <c r="W133" s="3"/>
      <c r="X133" s="3"/>
      <c r="Y133" s="3"/>
      <c r="Z133" s="3"/>
    </row>
    <row r="134" spans="1:26" ht="51" hidden="1" customHeight="1" outlineLevel="1">
      <c r="A134" s="230" t="s">
        <v>330</v>
      </c>
      <c r="B134" s="79"/>
      <c r="C134" s="251" t="s">
        <v>272</v>
      </c>
      <c r="D134" s="15" t="s">
        <v>53</v>
      </c>
      <c r="E134" s="7">
        <v>1</v>
      </c>
      <c r="F134" s="7">
        <v>1</v>
      </c>
      <c r="G134" s="339"/>
      <c r="H134" s="342"/>
      <c r="I134" s="192">
        <v>57.41</v>
      </c>
      <c r="J134" s="192">
        <v>57.41</v>
      </c>
      <c r="K134" s="77"/>
      <c r="L134" s="203"/>
      <c r="M134" s="72">
        <f t="shared" si="36"/>
        <v>57.41</v>
      </c>
      <c r="N134" s="196"/>
      <c r="O134" s="196"/>
      <c r="P134" s="196"/>
      <c r="Q134" s="23"/>
      <c r="R134" s="3"/>
      <c r="S134" s="3"/>
      <c r="T134" s="3"/>
      <c r="U134" s="24"/>
      <c r="V134" s="3"/>
      <c r="W134" s="3"/>
      <c r="X134" s="3"/>
      <c r="Y134" s="3"/>
      <c r="Z134" s="3"/>
    </row>
    <row r="135" spans="1:26" ht="51" hidden="1" customHeight="1" outlineLevel="1">
      <c r="A135" s="230" t="s">
        <v>331</v>
      </c>
      <c r="B135" s="79"/>
      <c r="C135" s="251" t="s">
        <v>273</v>
      </c>
      <c r="D135" s="15" t="s">
        <v>53</v>
      </c>
      <c r="E135" s="7">
        <v>1</v>
      </c>
      <c r="F135" s="7">
        <v>1</v>
      </c>
      <c r="G135" s="339"/>
      <c r="H135" s="342"/>
      <c r="I135" s="192">
        <v>82.36</v>
      </c>
      <c r="J135" s="192">
        <v>82.36</v>
      </c>
      <c r="K135" s="77"/>
      <c r="L135" s="203"/>
      <c r="M135" s="72">
        <f t="shared" si="36"/>
        <v>82.36</v>
      </c>
      <c r="N135" s="196"/>
      <c r="O135" s="196"/>
      <c r="P135" s="196"/>
      <c r="Q135" s="23"/>
      <c r="R135" s="3"/>
      <c r="S135" s="3"/>
      <c r="T135" s="3"/>
      <c r="U135" s="24"/>
      <c r="V135" s="3"/>
      <c r="W135" s="3"/>
      <c r="X135" s="3"/>
      <c r="Y135" s="3"/>
      <c r="Z135" s="3"/>
    </row>
    <row r="136" spans="1:26" ht="63.75" hidden="1" customHeight="1" outlineLevel="1">
      <c r="A136" s="230" t="s">
        <v>332</v>
      </c>
      <c r="B136" s="79"/>
      <c r="C136" s="251" t="s">
        <v>291</v>
      </c>
      <c r="D136" s="15" t="s">
        <v>53</v>
      </c>
      <c r="E136" s="7">
        <v>1</v>
      </c>
      <c r="F136" s="7">
        <v>1</v>
      </c>
      <c r="G136" s="339"/>
      <c r="H136" s="342"/>
      <c r="I136" s="192">
        <v>599</v>
      </c>
      <c r="J136" s="192">
        <v>599</v>
      </c>
      <c r="K136" s="72"/>
      <c r="L136" s="236"/>
      <c r="M136" s="72">
        <f t="shared" si="36"/>
        <v>599</v>
      </c>
      <c r="N136" s="196"/>
      <c r="O136" s="196"/>
      <c r="P136" s="196"/>
      <c r="Q136" s="23"/>
      <c r="R136" s="3"/>
      <c r="S136" s="3"/>
      <c r="T136" s="3"/>
      <c r="U136" s="24"/>
      <c r="V136" s="3"/>
      <c r="W136" s="3"/>
      <c r="X136" s="3"/>
      <c r="Y136" s="3"/>
      <c r="Z136" s="3"/>
    </row>
    <row r="137" spans="1:26" collapsed="1">
      <c r="A137" s="241" t="s">
        <v>253</v>
      </c>
      <c r="B137" s="79"/>
      <c r="C137" s="229" t="s">
        <v>333</v>
      </c>
      <c r="D137" s="19" t="s">
        <v>53</v>
      </c>
      <c r="E137" s="20">
        <f>SUM(E138:E156)</f>
        <v>19</v>
      </c>
      <c r="F137" s="20">
        <f>SUM(F138:F156)</f>
        <v>19</v>
      </c>
      <c r="G137" s="339"/>
      <c r="H137" s="342"/>
      <c r="I137" s="202">
        <f>SUM(I138:I156)</f>
        <v>2249.8800000000006</v>
      </c>
      <c r="J137" s="202">
        <f t="shared" ref="J137:M137" si="37">SUM(J138:J156)</f>
        <v>2249.8800000000006</v>
      </c>
      <c r="K137" s="202"/>
      <c r="L137" s="202"/>
      <c r="M137" s="202">
        <f t="shared" si="37"/>
        <v>2249.8800000000006</v>
      </c>
      <c r="N137" s="196"/>
      <c r="O137" s="196"/>
      <c r="P137" s="196"/>
      <c r="Q137" s="23"/>
      <c r="R137" s="3"/>
      <c r="S137" s="3"/>
      <c r="T137" s="3"/>
      <c r="U137" s="24"/>
      <c r="V137" s="3"/>
      <c r="W137" s="3"/>
      <c r="X137" s="3"/>
      <c r="Y137" s="3"/>
      <c r="Z137" s="3"/>
    </row>
    <row r="138" spans="1:26" ht="51" hidden="1" customHeight="1" outlineLevel="1">
      <c r="A138" s="230" t="s">
        <v>334</v>
      </c>
      <c r="B138" s="79"/>
      <c r="C138" s="251" t="s">
        <v>256</v>
      </c>
      <c r="D138" s="15" t="s">
        <v>53</v>
      </c>
      <c r="E138" s="7">
        <v>1</v>
      </c>
      <c r="F138" s="7">
        <v>1</v>
      </c>
      <c r="G138" s="339"/>
      <c r="H138" s="342"/>
      <c r="I138" s="192">
        <v>116.66</v>
      </c>
      <c r="J138" s="192">
        <v>116.66</v>
      </c>
      <c r="K138" s="77"/>
      <c r="L138" s="203"/>
      <c r="M138" s="72">
        <f>J138</f>
        <v>116.66</v>
      </c>
      <c r="N138" s="196"/>
      <c r="O138" s="196"/>
      <c r="P138" s="196"/>
      <c r="Q138" s="23"/>
      <c r="R138" s="3"/>
      <c r="S138" s="3"/>
      <c r="T138" s="3"/>
      <c r="U138" s="24"/>
      <c r="V138" s="3"/>
      <c r="W138" s="3"/>
      <c r="X138" s="3"/>
      <c r="Y138" s="3"/>
      <c r="Z138" s="3"/>
    </row>
    <row r="139" spans="1:26" ht="63.75" hidden="1" customHeight="1" outlineLevel="1">
      <c r="A139" s="230" t="s">
        <v>335</v>
      </c>
      <c r="B139" s="79"/>
      <c r="C139" s="251" t="s">
        <v>257</v>
      </c>
      <c r="D139" s="15" t="s">
        <v>53</v>
      </c>
      <c r="E139" s="7">
        <v>1</v>
      </c>
      <c r="F139" s="7">
        <v>1</v>
      </c>
      <c r="G139" s="339"/>
      <c r="H139" s="342"/>
      <c r="I139" s="192">
        <v>116.66</v>
      </c>
      <c r="J139" s="192">
        <v>116.66</v>
      </c>
      <c r="K139" s="77"/>
      <c r="L139" s="203"/>
      <c r="M139" s="72">
        <f>J139</f>
        <v>116.66</v>
      </c>
      <c r="N139" s="196"/>
      <c r="O139" s="196"/>
      <c r="P139" s="196"/>
      <c r="Q139" s="23"/>
      <c r="R139" s="3"/>
      <c r="S139" s="3"/>
      <c r="T139" s="3"/>
      <c r="U139" s="24"/>
      <c r="V139" s="3"/>
      <c r="W139" s="3"/>
      <c r="X139" s="3"/>
      <c r="Y139" s="3"/>
      <c r="Z139" s="3"/>
    </row>
    <row r="140" spans="1:26" ht="76.5" hidden="1" customHeight="1" outlineLevel="1">
      <c r="A140" s="230" t="s">
        <v>336</v>
      </c>
      <c r="B140" s="79"/>
      <c r="C140" s="251" t="s">
        <v>258</v>
      </c>
      <c r="D140" s="15" t="s">
        <v>53</v>
      </c>
      <c r="E140" s="7">
        <v>1</v>
      </c>
      <c r="F140" s="7">
        <v>1</v>
      </c>
      <c r="G140" s="339"/>
      <c r="H140" s="342"/>
      <c r="I140" s="192">
        <v>116.66</v>
      </c>
      <c r="J140" s="192">
        <v>116.66</v>
      </c>
      <c r="K140" s="77"/>
      <c r="L140" s="203"/>
      <c r="M140" s="72">
        <f t="shared" ref="M140:M156" si="38">J140</f>
        <v>116.66</v>
      </c>
      <c r="N140" s="196"/>
      <c r="O140" s="196"/>
      <c r="P140" s="196"/>
      <c r="Q140" s="23"/>
      <c r="R140" s="3"/>
      <c r="S140" s="3"/>
      <c r="T140" s="3"/>
      <c r="U140" s="24"/>
      <c r="V140" s="3"/>
      <c r="W140" s="3"/>
      <c r="X140" s="3"/>
      <c r="Y140" s="3"/>
      <c r="Z140" s="3"/>
    </row>
    <row r="141" spans="1:26" ht="51" hidden="1" customHeight="1" outlineLevel="1">
      <c r="A141" s="230" t="s">
        <v>337</v>
      </c>
      <c r="B141" s="79"/>
      <c r="C141" s="251" t="s">
        <v>259</v>
      </c>
      <c r="D141" s="15" t="s">
        <v>53</v>
      </c>
      <c r="E141" s="7">
        <v>1</v>
      </c>
      <c r="F141" s="7">
        <v>1</v>
      </c>
      <c r="G141" s="339"/>
      <c r="H141" s="342"/>
      <c r="I141" s="192">
        <v>116.66</v>
      </c>
      <c r="J141" s="192">
        <v>116.66</v>
      </c>
      <c r="K141" s="77"/>
      <c r="L141" s="203"/>
      <c r="M141" s="72">
        <f t="shared" si="38"/>
        <v>116.66</v>
      </c>
      <c r="N141" s="196"/>
      <c r="O141" s="196"/>
      <c r="P141" s="196"/>
      <c r="Q141" s="23"/>
      <c r="R141" s="3"/>
      <c r="S141" s="3"/>
      <c r="T141" s="3"/>
      <c r="U141" s="24"/>
      <c r="V141" s="3"/>
      <c r="W141" s="3"/>
      <c r="X141" s="3"/>
      <c r="Y141" s="3"/>
      <c r="Z141" s="3"/>
    </row>
    <row r="142" spans="1:26" ht="51" hidden="1" customHeight="1" outlineLevel="1">
      <c r="A142" s="230" t="s">
        <v>338</v>
      </c>
      <c r="B142" s="79"/>
      <c r="C142" s="251" t="s">
        <v>260</v>
      </c>
      <c r="D142" s="15" t="s">
        <v>53</v>
      </c>
      <c r="E142" s="7">
        <v>1</v>
      </c>
      <c r="F142" s="7">
        <v>1</v>
      </c>
      <c r="G142" s="339"/>
      <c r="H142" s="342"/>
      <c r="I142" s="192">
        <v>116.66</v>
      </c>
      <c r="J142" s="192">
        <v>116.66</v>
      </c>
      <c r="K142" s="77"/>
      <c r="L142" s="203"/>
      <c r="M142" s="72">
        <f t="shared" si="38"/>
        <v>116.66</v>
      </c>
      <c r="N142" s="196"/>
      <c r="O142" s="196"/>
      <c r="P142" s="196"/>
      <c r="Q142" s="23"/>
      <c r="R142" s="3"/>
      <c r="S142" s="3"/>
      <c r="T142" s="3"/>
      <c r="U142" s="24"/>
      <c r="V142" s="3"/>
      <c r="W142" s="3"/>
      <c r="X142" s="3"/>
      <c r="Y142" s="3"/>
      <c r="Z142" s="3"/>
    </row>
    <row r="143" spans="1:26" ht="51" hidden="1" customHeight="1" outlineLevel="1">
      <c r="A143" s="230" t="s">
        <v>339</v>
      </c>
      <c r="B143" s="79"/>
      <c r="C143" s="251" t="s">
        <v>261</v>
      </c>
      <c r="D143" s="15" t="s">
        <v>53</v>
      </c>
      <c r="E143" s="7">
        <v>1</v>
      </c>
      <c r="F143" s="7">
        <v>1</v>
      </c>
      <c r="G143" s="339"/>
      <c r="H143" s="342"/>
      <c r="I143" s="192">
        <v>116.66</v>
      </c>
      <c r="J143" s="192">
        <v>116.66</v>
      </c>
      <c r="K143" s="77"/>
      <c r="L143" s="203"/>
      <c r="M143" s="72">
        <f t="shared" si="38"/>
        <v>116.66</v>
      </c>
      <c r="N143" s="196"/>
      <c r="O143" s="196"/>
      <c r="P143" s="196"/>
      <c r="Q143" s="23"/>
      <c r="R143" s="3"/>
      <c r="S143" s="3"/>
      <c r="T143" s="3"/>
      <c r="U143" s="24"/>
      <c r="V143" s="3"/>
      <c r="W143" s="3"/>
      <c r="X143" s="3"/>
      <c r="Y143" s="3"/>
      <c r="Z143" s="3"/>
    </row>
    <row r="144" spans="1:26" ht="76.5" hidden="1" customHeight="1" outlineLevel="1">
      <c r="A144" s="230" t="s">
        <v>340</v>
      </c>
      <c r="B144" s="79"/>
      <c r="C144" s="251" t="s">
        <v>262</v>
      </c>
      <c r="D144" s="15" t="s">
        <v>53</v>
      </c>
      <c r="E144" s="7">
        <v>1</v>
      </c>
      <c r="F144" s="7">
        <v>1</v>
      </c>
      <c r="G144" s="339"/>
      <c r="H144" s="342"/>
      <c r="I144" s="192">
        <v>116.66</v>
      </c>
      <c r="J144" s="192">
        <v>116.66</v>
      </c>
      <c r="K144" s="77"/>
      <c r="L144" s="203"/>
      <c r="M144" s="72">
        <f t="shared" si="38"/>
        <v>116.66</v>
      </c>
      <c r="N144" s="196"/>
      <c r="O144" s="196"/>
      <c r="P144" s="196"/>
      <c r="Q144" s="23"/>
      <c r="R144" s="3"/>
      <c r="S144" s="3"/>
      <c r="T144" s="3"/>
      <c r="U144" s="24"/>
      <c r="V144" s="3"/>
      <c r="W144" s="3"/>
      <c r="X144" s="3"/>
      <c r="Y144" s="3"/>
      <c r="Z144" s="3"/>
    </row>
    <row r="145" spans="1:26" ht="51" hidden="1" customHeight="1" outlineLevel="1">
      <c r="A145" s="230" t="s">
        <v>341</v>
      </c>
      <c r="B145" s="79"/>
      <c r="C145" s="251" t="s">
        <v>263</v>
      </c>
      <c r="D145" s="15" t="s">
        <v>53</v>
      </c>
      <c r="E145" s="7">
        <v>1</v>
      </c>
      <c r="F145" s="7">
        <v>1</v>
      </c>
      <c r="G145" s="339"/>
      <c r="H145" s="342"/>
      <c r="I145" s="192">
        <v>116.66</v>
      </c>
      <c r="J145" s="192">
        <v>116.66</v>
      </c>
      <c r="K145" s="77"/>
      <c r="L145" s="203"/>
      <c r="M145" s="72">
        <f t="shared" si="38"/>
        <v>116.66</v>
      </c>
      <c r="N145" s="196"/>
      <c r="O145" s="196"/>
      <c r="P145" s="196"/>
      <c r="Q145" s="23"/>
      <c r="R145" s="3"/>
      <c r="S145" s="3"/>
      <c r="T145" s="3"/>
      <c r="U145" s="24"/>
      <c r="V145" s="3"/>
      <c r="W145" s="3"/>
      <c r="X145" s="3"/>
      <c r="Y145" s="3"/>
      <c r="Z145" s="3"/>
    </row>
    <row r="146" spans="1:26" ht="51" hidden="1" customHeight="1" outlineLevel="1">
      <c r="A146" s="230" t="s">
        <v>342</v>
      </c>
      <c r="B146" s="79"/>
      <c r="C146" s="251" t="s">
        <v>264</v>
      </c>
      <c r="D146" s="15" t="s">
        <v>53</v>
      </c>
      <c r="E146" s="7">
        <v>1</v>
      </c>
      <c r="F146" s="7">
        <v>1</v>
      </c>
      <c r="G146" s="339"/>
      <c r="H146" s="342"/>
      <c r="I146" s="192">
        <v>116.66</v>
      </c>
      <c r="J146" s="192">
        <v>116.66</v>
      </c>
      <c r="K146" s="77"/>
      <c r="L146" s="203"/>
      <c r="M146" s="72">
        <f t="shared" si="38"/>
        <v>116.66</v>
      </c>
      <c r="N146" s="196"/>
      <c r="O146" s="196"/>
      <c r="P146" s="196"/>
      <c r="Q146" s="23"/>
      <c r="R146" s="3"/>
      <c r="S146" s="3"/>
      <c r="T146" s="3"/>
      <c r="U146" s="24"/>
      <c r="V146" s="3"/>
      <c r="W146" s="3"/>
      <c r="X146" s="3"/>
      <c r="Y146" s="3"/>
      <c r="Z146" s="3"/>
    </row>
    <row r="147" spans="1:26" ht="51" hidden="1" customHeight="1" outlineLevel="1">
      <c r="A147" s="230" t="s">
        <v>343</v>
      </c>
      <c r="B147" s="79"/>
      <c r="C147" s="251" t="s">
        <v>265</v>
      </c>
      <c r="D147" s="15" t="s">
        <v>53</v>
      </c>
      <c r="E147" s="7">
        <v>1</v>
      </c>
      <c r="F147" s="7">
        <v>1</v>
      </c>
      <c r="G147" s="339"/>
      <c r="H147" s="342"/>
      <c r="I147" s="192">
        <v>116.66</v>
      </c>
      <c r="J147" s="192">
        <v>116.66</v>
      </c>
      <c r="K147" s="77"/>
      <c r="L147" s="203"/>
      <c r="M147" s="72">
        <f t="shared" si="38"/>
        <v>116.66</v>
      </c>
      <c r="N147" s="196"/>
      <c r="O147" s="196"/>
      <c r="P147" s="196"/>
      <c r="Q147" s="23"/>
      <c r="R147" s="3"/>
      <c r="S147" s="3"/>
      <c r="T147" s="3"/>
      <c r="U147" s="24"/>
      <c r="V147" s="3"/>
      <c r="W147" s="3"/>
      <c r="X147" s="3"/>
      <c r="Y147" s="3"/>
      <c r="Z147" s="3"/>
    </row>
    <row r="148" spans="1:26" ht="51" hidden="1" customHeight="1" outlineLevel="1">
      <c r="A148" s="230" t="s">
        <v>344</v>
      </c>
      <c r="B148" s="79"/>
      <c r="C148" s="251" t="s">
        <v>266</v>
      </c>
      <c r="D148" s="15" t="s">
        <v>53</v>
      </c>
      <c r="E148" s="7">
        <v>1</v>
      </c>
      <c r="F148" s="7">
        <v>1</v>
      </c>
      <c r="G148" s="339"/>
      <c r="H148" s="342"/>
      <c r="I148" s="192">
        <v>116.66</v>
      </c>
      <c r="J148" s="192">
        <v>116.66</v>
      </c>
      <c r="K148" s="77"/>
      <c r="L148" s="203"/>
      <c r="M148" s="72">
        <f t="shared" si="38"/>
        <v>116.66</v>
      </c>
      <c r="N148" s="196"/>
      <c r="O148" s="196"/>
      <c r="P148" s="196"/>
      <c r="Q148" s="23"/>
      <c r="R148" s="3"/>
      <c r="S148" s="3"/>
      <c r="T148" s="3"/>
      <c r="U148" s="24"/>
      <c r="V148" s="3"/>
      <c r="W148" s="3"/>
      <c r="X148" s="3"/>
      <c r="Y148" s="3"/>
      <c r="Z148" s="3"/>
    </row>
    <row r="149" spans="1:26" ht="51" hidden="1" customHeight="1" outlineLevel="1">
      <c r="A149" s="230" t="s">
        <v>345</v>
      </c>
      <c r="B149" s="79"/>
      <c r="C149" s="251" t="s">
        <v>267</v>
      </c>
      <c r="D149" s="15" t="s">
        <v>53</v>
      </c>
      <c r="E149" s="7">
        <v>1</v>
      </c>
      <c r="F149" s="7">
        <v>1</v>
      </c>
      <c r="G149" s="339"/>
      <c r="H149" s="342"/>
      <c r="I149" s="192">
        <v>116.66</v>
      </c>
      <c r="J149" s="192">
        <v>116.66</v>
      </c>
      <c r="K149" s="77"/>
      <c r="L149" s="203"/>
      <c r="M149" s="72">
        <f t="shared" si="38"/>
        <v>116.66</v>
      </c>
      <c r="N149" s="196"/>
      <c r="O149" s="196"/>
      <c r="P149" s="196"/>
      <c r="Q149" s="23"/>
      <c r="R149" s="3"/>
      <c r="S149" s="3"/>
      <c r="T149" s="3"/>
      <c r="U149" s="24"/>
      <c r="V149" s="3"/>
      <c r="W149" s="3"/>
      <c r="X149" s="3"/>
      <c r="Y149" s="3"/>
      <c r="Z149" s="3"/>
    </row>
    <row r="150" spans="1:26" ht="51" hidden="1" customHeight="1" outlineLevel="1">
      <c r="A150" s="230" t="s">
        <v>346</v>
      </c>
      <c r="B150" s="79"/>
      <c r="C150" s="251" t="s">
        <v>268</v>
      </c>
      <c r="D150" s="15" t="s">
        <v>53</v>
      </c>
      <c r="E150" s="7">
        <v>1</v>
      </c>
      <c r="F150" s="7">
        <v>1</v>
      </c>
      <c r="G150" s="339"/>
      <c r="H150" s="342"/>
      <c r="I150" s="192">
        <v>116.66</v>
      </c>
      <c r="J150" s="192">
        <v>116.66</v>
      </c>
      <c r="K150" s="77"/>
      <c r="L150" s="203"/>
      <c r="M150" s="72">
        <f t="shared" si="38"/>
        <v>116.66</v>
      </c>
      <c r="N150" s="196"/>
      <c r="O150" s="196"/>
      <c r="P150" s="196"/>
      <c r="Q150" s="23"/>
      <c r="R150" s="3"/>
      <c r="S150" s="3"/>
      <c r="T150" s="3"/>
      <c r="U150" s="24"/>
      <c r="V150" s="3"/>
      <c r="W150" s="3"/>
      <c r="X150" s="3"/>
      <c r="Y150" s="3"/>
      <c r="Z150" s="3"/>
    </row>
    <row r="151" spans="1:26" ht="51" hidden="1" customHeight="1" outlineLevel="1">
      <c r="A151" s="230" t="s">
        <v>347</v>
      </c>
      <c r="B151" s="79"/>
      <c r="C151" s="251" t="s">
        <v>269</v>
      </c>
      <c r="D151" s="15" t="s">
        <v>53</v>
      </c>
      <c r="E151" s="7">
        <v>1</v>
      </c>
      <c r="F151" s="7">
        <v>1</v>
      </c>
      <c r="G151" s="339"/>
      <c r="H151" s="342"/>
      <c r="I151" s="192">
        <v>116.66</v>
      </c>
      <c r="J151" s="192">
        <v>116.66</v>
      </c>
      <c r="K151" s="77"/>
      <c r="L151" s="203"/>
      <c r="M151" s="72">
        <f t="shared" si="38"/>
        <v>116.66</v>
      </c>
      <c r="N151" s="196"/>
      <c r="O151" s="196"/>
      <c r="P151" s="196"/>
      <c r="Q151" s="23"/>
      <c r="R151" s="3"/>
      <c r="S151" s="3"/>
      <c r="T151" s="3"/>
      <c r="U151" s="24"/>
      <c r="V151" s="3"/>
      <c r="W151" s="3"/>
      <c r="X151" s="3"/>
      <c r="Y151" s="3"/>
      <c r="Z151" s="3"/>
    </row>
    <row r="152" spans="1:26" ht="51" hidden="1" customHeight="1" outlineLevel="1">
      <c r="A152" s="230" t="s">
        <v>348</v>
      </c>
      <c r="B152" s="79"/>
      <c r="C152" s="251" t="s">
        <v>270</v>
      </c>
      <c r="D152" s="15" t="s">
        <v>53</v>
      </c>
      <c r="E152" s="7">
        <v>1</v>
      </c>
      <c r="F152" s="7">
        <v>1</v>
      </c>
      <c r="G152" s="339"/>
      <c r="H152" s="342"/>
      <c r="I152" s="192">
        <v>116.66</v>
      </c>
      <c r="J152" s="192">
        <v>116.66</v>
      </c>
      <c r="K152" s="77"/>
      <c r="L152" s="203"/>
      <c r="M152" s="72">
        <f t="shared" si="38"/>
        <v>116.66</v>
      </c>
      <c r="N152" s="196"/>
      <c r="O152" s="196"/>
      <c r="P152" s="196"/>
      <c r="Q152" s="23"/>
      <c r="R152" s="3"/>
      <c r="S152" s="3"/>
      <c r="T152" s="3"/>
      <c r="U152" s="24"/>
      <c r="V152" s="3"/>
      <c r="W152" s="3"/>
      <c r="X152" s="3"/>
      <c r="Y152" s="3"/>
      <c r="Z152" s="3"/>
    </row>
    <row r="153" spans="1:26" ht="51" hidden="1" customHeight="1" outlineLevel="1">
      <c r="A153" s="230" t="s">
        <v>349</v>
      </c>
      <c r="B153" s="79"/>
      <c r="C153" s="251" t="s">
        <v>271</v>
      </c>
      <c r="D153" s="15" t="s">
        <v>53</v>
      </c>
      <c r="E153" s="7">
        <v>1</v>
      </c>
      <c r="F153" s="7">
        <v>1</v>
      </c>
      <c r="G153" s="339"/>
      <c r="H153" s="342"/>
      <c r="I153" s="192">
        <v>116.66</v>
      </c>
      <c r="J153" s="192">
        <v>116.66</v>
      </c>
      <c r="K153" s="77"/>
      <c r="L153" s="203"/>
      <c r="M153" s="72">
        <f t="shared" si="38"/>
        <v>116.66</v>
      </c>
      <c r="N153" s="196"/>
      <c r="O153" s="196"/>
      <c r="P153" s="196"/>
      <c r="Q153" s="23"/>
      <c r="R153" s="3"/>
      <c r="S153" s="3"/>
      <c r="T153" s="3"/>
      <c r="U153" s="24"/>
      <c r="V153" s="3"/>
      <c r="W153" s="3"/>
      <c r="X153" s="3"/>
      <c r="Y153" s="3"/>
      <c r="Z153" s="3"/>
    </row>
    <row r="154" spans="1:26" ht="51" hidden="1" customHeight="1" outlineLevel="1">
      <c r="A154" s="230" t="s">
        <v>350</v>
      </c>
      <c r="B154" s="79"/>
      <c r="C154" s="251" t="s">
        <v>272</v>
      </c>
      <c r="D154" s="15" t="s">
        <v>53</v>
      </c>
      <c r="E154" s="7">
        <v>1</v>
      </c>
      <c r="F154" s="7">
        <v>1</v>
      </c>
      <c r="G154" s="339"/>
      <c r="H154" s="342"/>
      <c r="I154" s="192">
        <v>116.66</v>
      </c>
      <c r="J154" s="192">
        <v>116.66</v>
      </c>
      <c r="K154" s="77"/>
      <c r="L154" s="203"/>
      <c r="M154" s="72">
        <f t="shared" si="38"/>
        <v>116.66</v>
      </c>
      <c r="N154" s="196"/>
      <c r="O154" s="196"/>
      <c r="P154" s="196"/>
      <c r="Q154" s="23"/>
      <c r="R154" s="3"/>
      <c r="S154" s="3"/>
      <c r="T154" s="3"/>
      <c r="U154" s="24"/>
      <c r="V154" s="3"/>
      <c r="W154" s="3"/>
      <c r="X154" s="3"/>
      <c r="Y154" s="3"/>
      <c r="Z154" s="3"/>
    </row>
    <row r="155" spans="1:26" ht="51" hidden="1" customHeight="1" outlineLevel="1">
      <c r="A155" s="230" t="s">
        <v>351</v>
      </c>
      <c r="B155" s="79"/>
      <c r="C155" s="251" t="s">
        <v>273</v>
      </c>
      <c r="D155" s="15" t="s">
        <v>53</v>
      </c>
      <c r="E155" s="7">
        <v>1</v>
      </c>
      <c r="F155" s="7">
        <v>1</v>
      </c>
      <c r="G155" s="339"/>
      <c r="H155" s="342"/>
      <c r="I155" s="192">
        <v>116.66</v>
      </c>
      <c r="J155" s="192">
        <v>116.66</v>
      </c>
      <c r="K155" s="77"/>
      <c r="L155" s="203"/>
      <c r="M155" s="72">
        <f t="shared" si="38"/>
        <v>116.66</v>
      </c>
      <c r="N155" s="196"/>
      <c r="O155" s="196"/>
      <c r="P155" s="196"/>
      <c r="Q155" s="23"/>
      <c r="R155" s="3"/>
      <c r="S155" s="3"/>
      <c r="T155" s="3"/>
      <c r="U155" s="24"/>
      <c r="V155" s="3"/>
      <c r="W155" s="3"/>
      <c r="X155" s="3"/>
      <c r="Y155" s="3"/>
      <c r="Z155" s="3"/>
    </row>
    <row r="156" spans="1:26" ht="63.75" hidden="1" customHeight="1" outlineLevel="1">
      <c r="A156" s="230" t="s">
        <v>352</v>
      </c>
      <c r="B156" s="79"/>
      <c r="C156" s="251" t="s">
        <v>291</v>
      </c>
      <c r="D156" s="15" t="s">
        <v>53</v>
      </c>
      <c r="E156" s="7">
        <v>1</v>
      </c>
      <c r="F156" s="7">
        <v>1</v>
      </c>
      <c r="G156" s="339"/>
      <c r="H156" s="342"/>
      <c r="I156" s="192">
        <v>150</v>
      </c>
      <c r="J156" s="192">
        <v>150</v>
      </c>
      <c r="K156" s="72"/>
      <c r="L156" s="236"/>
      <c r="M156" s="72">
        <f t="shared" si="38"/>
        <v>150</v>
      </c>
      <c r="N156" s="196"/>
      <c r="O156" s="196"/>
      <c r="P156" s="196"/>
      <c r="Q156" s="23"/>
      <c r="R156" s="3"/>
      <c r="S156" s="3"/>
      <c r="T156" s="3"/>
      <c r="U156" s="24"/>
      <c r="V156" s="3"/>
      <c r="W156" s="3"/>
      <c r="X156" s="3"/>
      <c r="Y156" s="3"/>
      <c r="Z156" s="3"/>
    </row>
    <row r="157" spans="1:26" ht="13.5" collapsed="1">
      <c r="A157" s="248" t="s">
        <v>353</v>
      </c>
      <c r="B157" s="86"/>
      <c r="C157" s="250" t="s">
        <v>354</v>
      </c>
      <c r="D157" s="87" t="s">
        <v>53</v>
      </c>
      <c r="E157" s="88">
        <f>SUM(E158:E162)</f>
        <v>5</v>
      </c>
      <c r="F157" s="88">
        <f>SUM(F158:F162)</f>
        <v>5</v>
      </c>
      <c r="G157" s="339"/>
      <c r="H157" s="342"/>
      <c r="I157" s="201">
        <f>SUM(I158:I162)</f>
        <v>968</v>
      </c>
      <c r="J157" s="201">
        <f t="shared" ref="J157:M157" si="39">SUM(J158:J162)</f>
        <v>968</v>
      </c>
      <c r="K157" s="201"/>
      <c r="L157" s="201"/>
      <c r="M157" s="201">
        <f t="shared" si="39"/>
        <v>968</v>
      </c>
      <c r="N157" s="196"/>
      <c r="O157" s="196"/>
      <c r="P157" s="196"/>
      <c r="Q157" s="23"/>
      <c r="R157" s="3"/>
      <c r="S157" s="3"/>
      <c r="T157" s="3"/>
      <c r="U157" s="24"/>
      <c r="V157" s="3"/>
      <c r="W157" s="3"/>
      <c r="X157" s="3"/>
      <c r="Y157" s="3"/>
      <c r="Z157" s="3"/>
    </row>
    <row r="158" spans="1:26" ht="51" hidden="1" customHeight="1" outlineLevel="1">
      <c r="A158" s="230" t="s">
        <v>355</v>
      </c>
      <c r="B158" s="86"/>
      <c r="C158" s="252" t="s">
        <v>256</v>
      </c>
      <c r="D158" s="15" t="s">
        <v>53</v>
      </c>
      <c r="E158" s="7">
        <v>1</v>
      </c>
      <c r="F158" s="7">
        <v>1</v>
      </c>
      <c r="G158" s="339"/>
      <c r="H158" s="342"/>
      <c r="I158" s="192">
        <v>80</v>
      </c>
      <c r="J158" s="192">
        <v>80</v>
      </c>
      <c r="K158" s="73"/>
      <c r="L158" s="200"/>
      <c r="M158" s="72">
        <f>J158</f>
        <v>80</v>
      </c>
      <c r="N158" s="196"/>
      <c r="O158" s="196"/>
      <c r="P158" s="196"/>
      <c r="Q158" s="23"/>
      <c r="R158" s="3"/>
      <c r="S158" s="3"/>
      <c r="T158" s="3"/>
      <c r="U158" s="24"/>
      <c r="V158" s="3"/>
      <c r="W158" s="3"/>
      <c r="X158" s="3"/>
      <c r="Y158" s="3"/>
      <c r="Z158" s="3"/>
    </row>
    <row r="159" spans="1:26" ht="63.75" hidden="1" customHeight="1" outlineLevel="1">
      <c r="A159" s="230" t="s">
        <v>356</v>
      </c>
      <c r="B159" s="86"/>
      <c r="C159" s="251" t="s">
        <v>257</v>
      </c>
      <c r="D159" s="15" t="s">
        <v>53</v>
      </c>
      <c r="E159" s="7">
        <v>1</v>
      </c>
      <c r="F159" s="7">
        <v>1</v>
      </c>
      <c r="G159" s="339"/>
      <c r="H159" s="342"/>
      <c r="I159" s="192">
        <v>57</v>
      </c>
      <c r="J159" s="192">
        <v>57</v>
      </c>
      <c r="K159" s="73"/>
      <c r="L159" s="200"/>
      <c r="M159" s="72">
        <f t="shared" ref="M159:M162" si="40">J159</f>
        <v>57</v>
      </c>
      <c r="N159" s="196"/>
      <c r="O159" s="196"/>
      <c r="P159" s="196"/>
      <c r="Q159" s="23"/>
      <c r="R159" s="3"/>
      <c r="S159" s="3"/>
      <c r="T159" s="3"/>
      <c r="U159" s="24"/>
      <c r="V159" s="3"/>
      <c r="W159" s="3"/>
      <c r="X159" s="3"/>
      <c r="Y159" s="3"/>
      <c r="Z159" s="3"/>
    </row>
    <row r="160" spans="1:26" ht="76.5" hidden="1" customHeight="1" outlineLevel="1">
      <c r="A160" s="230" t="s">
        <v>357</v>
      </c>
      <c r="B160" s="86"/>
      <c r="C160" s="251" t="s">
        <v>258</v>
      </c>
      <c r="D160" s="15" t="s">
        <v>53</v>
      </c>
      <c r="E160" s="7">
        <v>1</v>
      </c>
      <c r="F160" s="7">
        <v>1</v>
      </c>
      <c r="G160" s="339"/>
      <c r="H160" s="342"/>
      <c r="I160" s="192">
        <v>123</v>
      </c>
      <c r="J160" s="192">
        <v>123</v>
      </c>
      <c r="K160" s="73"/>
      <c r="L160" s="200"/>
      <c r="M160" s="72">
        <f t="shared" si="40"/>
        <v>123</v>
      </c>
      <c r="N160" s="196"/>
      <c r="O160" s="196"/>
      <c r="P160" s="196"/>
      <c r="Q160" s="23"/>
      <c r="R160" s="3"/>
      <c r="S160" s="3"/>
      <c r="T160" s="3"/>
      <c r="U160" s="24"/>
      <c r="V160" s="3"/>
      <c r="W160" s="3"/>
      <c r="X160" s="3"/>
      <c r="Y160" s="3"/>
      <c r="Z160" s="3"/>
    </row>
    <row r="161" spans="1:26" ht="51" hidden="1" customHeight="1" outlineLevel="1">
      <c r="A161" s="230" t="s">
        <v>358</v>
      </c>
      <c r="B161" s="86"/>
      <c r="C161" s="251" t="s">
        <v>273</v>
      </c>
      <c r="D161" s="15" t="s">
        <v>53</v>
      </c>
      <c r="E161" s="7">
        <v>1</v>
      </c>
      <c r="F161" s="7">
        <v>1</v>
      </c>
      <c r="G161" s="339"/>
      <c r="H161" s="342"/>
      <c r="I161" s="192">
        <v>110</v>
      </c>
      <c r="J161" s="192">
        <v>110</v>
      </c>
      <c r="K161" s="73"/>
      <c r="L161" s="200"/>
      <c r="M161" s="72">
        <f t="shared" si="40"/>
        <v>110</v>
      </c>
      <c r="N161" s="196"/>
      <c r="O161" s="196"/>
      <c r="P161" s="196"/>
      <c r="Q161" s="23"/>
      <c r="R161" s="3"/>
      <c r="S161" s="3"/>
      <c r="T161" s="3"/>
      <c r="U161" s="24"/>
      <c r="V161" s="3"/>
      <c r="W161" s="3"/>
      <c r="X161" s="3"/>
      <c r="Y161" s="3"/>
      <c r="Z161" s="3"/>
    </row>
    <row r="162" spans="1:26" ht="63.75" hidden="1" customHeight="1" outlineLevel="1">
      <c r="A162" s="230" t="s">
        <v>359</v>
      </c>
      <c r="B162" s="79"/>
      <c r="C162" s="251" t="s">
        <v>360</v>
      </c>
      <c r="D162" s="15" t="s">
        <v>53</v>
      </c>
      <c r="E162" s="7">
        <v>1</v>
      </c>
      <c r="F162" s="7">
        <v>1</v>
      </c>
      <c r="G162" s="340"/>
      <c r="H162" s="342"/>
      <c r="I162" s="192">
        <v>598</v>
      </c>
      <c r="J162" s="192">
        <v>598</v>
      </c>
      <c r="K162" s="77"/>
      <c r="L162" s="203"/>
      <c r="M162" s="72">
        <f t="shared" si="40"/>
        <v>598</v>
      </c>
      <c r="N162" s="196"/>
      <c r="O162" s="196"/>
      <c r="P162" s="196"/>
      <c r="Q162" s="23"/>
      <c r="R162" s="3"/>
      <c r="S162" s="3"/>
      <c r="T162" s="3"/>
      <c r="U162" s="24"/>
      <c r="V162" s="3"/>
      <c r="W162" s="3"/>
      <c r="X162" s="3"/>
      <c r="Y162" s="3"/>
      <c r="Z162" s="3"/>
    </row>
    <row r="163" spans="1:26" ht="15" customHeight="1" collapsed="1">
      <c r="A163" s="239">
        <v>5</v>
      </c>
      <c r="B163" s="17"/>
      <c r="C163" s="1" t="s">
        <v>44</v>
      </c>
      <c r="D163" s="12" t="s">
        <v>30</v>
      </c>
      <c r="E163" s="27">
        <f>E164+E170</f>
        <v>202</v>
      </c>
      <c r="F163" s="27">
        <f>F164+F170</f>
        <v>202</v>
      </c>
      <c r="G163" s="338" t="s">
        <v>474</v>
      </c>
      <c r="H163" s="342"/>
      <c r="I163" s="76">
        <f>I164+I170</f>
        <v>56522</v>
      </c>
      <c r="J163" s="76">
        <f t="shared" ref="J163:M163" si="41">J164+J170</f>
        <v>52502</v>
      </c>
      <c r="K163" s="76">
        <f t="shared" si="41"/>
        <v>4020</v>
      </c>
      <c r="L163" s="76"/>
      <c r="M163" s="76">
        <f t="shared" si="41"/>
        <v>52502</v>
      </c>
      <c r="N163" s="196"/>
      <c r="O163" s="196"/>
      <c r="P163" s="196"/>
      <c r="Q163" s="23"/>
      <c r="R163" s="3"/>
      <c r="S163" s="3"/>
      <c r="T163" s="3"/>
      <c r="U163" s="24"/>
      <c r="V163" s="3"/>
      <c r="W163" s="3"/>
      <c r="X163" s="3"/>
      <c r="Y163" s="3"/>
      <c r="Z163" s="3"/>
    </row>
    <row r="164" spans="1:26" ht="25.5" customHeight="1">
      <c r="A164" s="241" t="s">
        <v>116</v>
      </c>
      <c r="B164" s="17"/>
      <c r="C164" s="18" t="s">
        <v>45</v>
      </c>
      <c r="D164" s="19" t="s">
        <v>46</v>
      </c>
      <c r="E164" s="20">
        <f>SUM(E165:E169)</f>
        <v>167</v>
      </c>
      <c r="F164" s="20">
        <f>SUM(F165:F169)</f>
        <v>167</v>
      </c>
      <c r="G164" s="339"/>
      <c r="H164" s="342"/>
      <c r="I164" s="78">
        <f>SUM(I165:I169)</f>
        <v>6752</v>
      </c>
      <c r="J164" s="78">
        <f>SUM(J165:J169)</f>
        <v>6752</v>
      </c>
      <c r="K164" s="78"/>
      <c r="L164" s="236"/>
      <c r="M164" s="78">
        <f>SUM(M165:M169)</f>
        <v>6752</v>
      </c>
      <c r="N164" s="196"/>
      <c r="O164" s="196"/>
      <c r="P164" s="196"/>
      <c r="Q164" s="23"/>
      <c r="R164" s="3"/>
      <c r="S164" s="3"/>
      <c r="T164" s="3"/>
      <c r="U164" s="24"/>
      <c r="V164" s="3"/>
      <c r="W164" s="3"/>
      <c r="X164" s="3"/>
      <c r="Y164" s="3"/>
      <c r="Z164" s="3"/>
    </row>
    <row r="165" spans="1:26" ht="12.75" hidden="1" customHeight="1" outlineLevel="1">
      <c r="A165" s="332" t="s">
        <v>118</v>
      </c>
      <c r="B165" s="17"/>
      <c r="C165" s="334" t="s">
        <v>47</v>
      </c>
      <c r="D165" s="304" t="s">
        <v>30</v>
      </c>
      <c r="E165" s="247">
        <v>45</v>
      </c>
      <c r="F165" s="7">
        <v>45</v>
      </c>
      <c r="G165" s="339"/>
      <c r="H165" s="342"/>
      <c r="I165" s="195">
        <v>1134</v>
      </c>
      <c r="J165" s="195">
        <v>1134</v>
      </c>
      <c r="K165" s="81"/>
      <c r="L165" s="83"/>
      <c r="M165" s="195">
        <f>J165</f>
        <v>1134</v>
      </c>
      <c r="N165" s="196"/>
      <c r="O165" s="196"/>
      <c r="P165" s="196"/>
      <c r="Q165" s="23"/>
      <c r="R165" s="3"/>
      <c r="S165" s="3"/>
      <c r="T165" s="3"/>
      <c r="U165" s="24"/>
      <c r="V165" s="3"/>
      <c r="W165" s="3"/>
      <c r="X165" s="3"/>
      <c r="Y165" s="3"/>
      <c r="Z165" s="3"/>
    </row>
    <row r="166" spans="1:26" ht="12.75" hidden="1" customHeight="1" outlineLevel="1">
      <c r="A166" s="333"/>
      <c r="B166" s="17"/>
      <c r="C166" s="335"/>
      <c r="D166" s="305"/>
      <c r="E166" s="247">
        <v>40</v>
      </c>
      <c r="F166" s="7">
        <v>40</v>
      </c>
      <c r="G166" s="339"/>
      <c r="H166" s="342"/>
      <c r="I166" s="195">
        <v>1076</v>
      </c>
      <c r="J166" s="195">
        <v>1076</v>
      </c>
      <c r="K166" s="81"/>
      <c r="L166" s="83"/>
      <c r="M166" s="195">
        <f t="shared" ref="M166:M169" si="42">J166</f>
        <v>1076</v>
      </c>
      <c r="N166" s="196"/>
      <c r="O166" s="196"/>
      <c r="P166" s="196"/>
      <c r="Q166" s="23"/>
      <c r="R166" s="3"/>
      <c r="S166" s="3"/>
      <c r="T166" s="3"/>
      <c r="U166" s="24"/>
      <c r="V166" s="3"/>
      <c r="W166" s="3"/>
      <c r="X166" s="3"/>
      <c r="Y166" s="3"/>
      <c r="Z166" s="3"/>
    </row>
    <row r="167" spans="1:26" ht="12.75" hidden="1" customHeight="1" outlineLevel="1">
      <c r="A167" s="230" t="s">
        <v>119</v>
      </c>
      <c r="B167" s="17"/>
      <c r="C167" s="14" t="s">
        <v>48</v>
      </c>
      <c r="D167" s="15" t="s">
        <v>30</v>
      </c>
      <c r="E167" s="247">
        <v>12</v>
      </c>
      <c r="F167" s="7">
        <v>12</v>
      </c>
      <c r="G167" s="339"/>
      <c r="H167" s="342"/>
      <c r="I167" s="195">
        <v>468</v>
      </c>
      <c r="J167" s="195">
        <v>468</v>
      </c>
      <c r="K167" s="81"/>
      <c r="L167" s="83"/>
      <c r="M167" s="195">
        <f t="shared" si="42"/>
        <v>468</v>
      </c>
      <c r="N167" s="196"/>
      <c r="O167" s="196"/>
      <c r="P167" s="196"/>
      <c r="Q167" s="23"/>
      <c r="R167" s="3"/>
      <c r="S167" s="3"/>
      <c r="T167" s="3"/>
      <c r="U167" s="24"/>
      <c r="V167" s="3"/>
      <c r="W167" s="3"/>
      <c r="X167" s="3"/>
      <c r="Y167" s="3"/>
      <c r="Z167" s="3"/>
    </row>
    <row r="168" spans="1:26" ht="12.75" hidden="1" customHeight="1" outlineLevel="1">
      <c r="A168" s="230" t="s">
        <v>120</v>
      </c>
      <c r="B168" s="17"/>
      <c r="C168" s="14" t="s">
        <v>49</v>
      </c>
      <c r="D168" s="15" t="s">
        <v>30</v>
      </c>
      <c r="E168" s="247">
        <v>46</v>
      </c>
      <c r="F168" s="7">
        <v>46</v>
      </c>
      <c r="G168" s="339"/>
      <c r="H168" s="342"/>
      <c r="I168" s="195">
        <v>2346</v>
      </c>
      <c r="J168" s="195">
        <v>2346</v>
      </c>
      <c r="K168" s="81"/>
      <c r="L168" s="83"/>
      <c r="M168" s="195">
        <f t="shared" si="42"/>
        <v>2346</v>
      </c>
      <c r="N168" s="196"/>
      <c r="O168" s="196"/>
      <c r="P168" s="196"/>
      <c r="Q168" s="23"/>
      <c r="R168" s="3"/>
      <c r="S168" s="3"/>
      <c r="T168" s="3"/>
      <c r="U168" s="24"/>
      <c r="V168" s="3"/>
      <c r="W168" s="3"/>
      <c r="X168" s="3"/>
      <c r="Y168" s="3"/>
      <c r="Z168" s="3"/>
    </row>
    <row r="169" spans="1:26" ht="12.75" hidden="1" customHeight="1" outlineLevel="1">
      <c r="A169" s="230" t="s">
        <v>121</v>
      </c>
      <c r="B169" s="17"/>
      <c r="C169" s="14" t="s">
        <v>50</v>
      </c>
      <c r="D169" s="15" t="s">
        <v>30</v>
      </c>
      <c r="E169" s="247">
        <v>24</v>
      </c>
      <c r="F169" s="7">
        <v>24</v>
      </c>
      <c r="G169" s="339"/>
      <c r="H169" s="342"/>
      <c r="I169" s="195">
        <v>1728</v>
      </c>
      <c r="J169" s="195">
        <v>1728</v>
      </c>
      <c r="K169" s="81"/>
      <c r="L169" s="83"/>
      <c r="M169" s="195">
        <f t="shared" si="42"/>
        <v>1728</v>
      </c>
      <c r="N169" s="196"/>
      <c r="O169" s="196"/>
      <c r="P169" s="196"/>
      <c r="Q169" s="23"/>
      <c r="R169" s="3"/>
      <c r="S169" s="3"/>
      <c r="T169" s="3"/>
      <c r="U169" s="24"/>
      <c r="V169" s="3"/>
      <c r="W169" s="3"/>
      <c r="X169" s="3"/>
      <c r="Y169" s="3"/>
      <c r="Z169" s="3"/>
    </row>
    <row r="170" spans="1:26" ht="12.75" customHeight="1" collapsed="1">
      <c r="A170" s="241" t="s">
        <v>122</v>
      </c>
      <c r="B170" s="17"/>
      <c r="C170" s="18" t="s">
        <v>31</v>
      </c>
      <c r="D170" s="19" t="s">
        <v>30</v>
      </c>
      <c r="E170" s="20">
        <f>SUM(E171:E177)</f>
        <v>35</v>
      </c>
      <c r="F170" s="20">
        <f>SUM(F171:F177)</f>
        <v>35</v>
      </c>
      <c r="G170" s="339"/>
      <c r="H170" s="342"/>
      <c r="I170" s="78">
        <f>SUM(I171:I177)</f>
        <v>49770</v>
      </c>
      <c r="J170" s="78">
        <f t="shared" ref="J170:M170" si="43">SUM(J171:J177)</f>
        <v>45750</v>
      </c>
      <c r="K170" s="78">
        <f t="shared" si="43"/>
        <v>4020</v>
      </c>
      <c r="L170" s="78"/>
      <c r="M170" s="78">
        <f t="shared" si="43"/>
        <v>45750</v>
      </c>
      <c r="N170" s="196"/>
      <c r="O170" s="196"/>
      <c r="P170" s="196"/>
      <c r="Q170" s="23"/>
      <c r="R170" s="3"/>
      <c r="S170" s="3"/>
      <c r="T170" s="3"/>
      <c r="U170" s="24"/>
      <c r="V170" s="3"/>
      <c r="W170" s="3"/>
      <c r="X170" s="3"/>
      <c r="Y170" s="3"/>
      <c r="Z170" s="3"/>
    </row>
    <row r="171" spans="1:26" ht="24" hidden="1" customHeight="1" outlineLevel="1">
      <c r="A171" s="230" t="s">
        <v>123</v>
      </c>
      <c r="B171" s="17"/>
      <c r="C171" s="14" t="s">
        <v>32</v>
      </c>
      <c r="D171" s="15" t="s">
        <v>30</v>
      </c>
      <c r="E171" s="247">
        <v>6</v>
      </c>
      <c r="F171" s="7">
        <v>6</v>
      </c>
      <c r="G171" s="339"/>
      <c r="H171" s="342"/>
      <c r="I171" s="195">
        <v>921</v>
      </c>
      <c r="J171" s="195">
        <v>845</v>
      </c>
      <c r="K171" s="81">
        <f>I171-J171</f>
        <v>76</v>
      </c>
      <c r="L171" s="316" t="s">
        <v>219</v>
      </c>
      <c r="M171" s="60">
        <f>J171</f>
        <v>845</v>
      </c>
      <c r="N171" s="196"/>
      <c r="O171" s="196"/>
      <c r="P171" s="196"/>
      <c r="Q171" s="23"/>
      <c r="R171" s="3"/>
      <c r="S171" s="3"/>
      <c r="T171" s="3"/>
      <c r="U171" s="24"/>
      <c r="V171" s="3"/>
      <c r="W171" s="3"/>
      <c r="X171" s="3"/>
      <c r="Y171" s="3"/>
      <c r="Z171" s="3"/>
    </row>
    <row r="172" spans="1:26" ht="12.75" hidden="1" customHeight="1" outlineLevel="1">
      <c r="A172" s="332" t="s">
        <v>124</v>
      </c>
      <c r="B172" s="17"/>
      <c r="C172" s="334" t="s">
        <v>51</v>
      </c>
      <c r="D172" s="304" t="s">
        <v>30</v>
      </c>
      <c r="E172" s="247">
        <v>4</v>
      </c>
      <c r="F172" s="7">
        <v>4</v>
      </c>
      <c r="G172" s="339"/>
      <c r="H172" s="342"/>
      <c r="I172" s="195">
        <v>17571</v>
      </c>
      <c r="J172" s="195">
        <v>17552</v>
      </c>
      <c r="K172" s="81">
        <f t="shared" ref="K172:K176" si="44">I172-J172</f>
        <v>19</v>
      </c>
      <c r="L172" s="317"/>
      <c r="M172" s="60">
        <f t="shared" ref="M172:M176" si="45">J172</f>
        <v>17552</v>
      </c>
      <c r="N172" s="196"/>
      <c r="O172" s="196"/>
      <c r="P172" s="196"/>
      <c r="Q172" s="23"/>
      <c r="R172" s="3"/>
      <c r="S172" s="3"/>
      <c r="T172" s="3"/>
      <c r="U172" s="24"/>
      <c r="V172" s="3"/>
      <c r="W172" s="3"/>
      <c r="X172" s="3"/>
      <c r="Y172" s="3"/>
      <c r="Z172" s="3"/>
    </row>
    <row r="173" spans="1:26" ht="12.75" hidden="1" customHeight="1" outlineLevel="1">
      <c r="A173" s="333"/>
      <c r="B173" s="17"/>
      <c r="C173" s="335"/>
      <c r="D173" s="305"/>
      <c r="E173" s="247">
        <v>1</v>
      </c>
      <c r="F173" s="7">
        <v>1</v>
      </c>
      <c r="G173" s="339"/>
      <c r="H173" s="342"/>
      <c r="I173" s="195">
        <v>6193</v>
      </c>
      <c r="J173" s="195">
        <v>6193</v>
      </c>
      <c r="K173" s="81"/>
      <c r="L173" s="83"/>
      <c r="M173" s="60">
        <f t="shared" si="45"/>
        <v>6193</v>
      </c>
      <c r="N173" s="196"/>
      <c r="O173" s="196"/>
      <c r="P173" s="196"/>
      <c r="Q173" s="23"/>
      <c r="R173" s="3"/>
      <c r="S173" s="3"/>
      <c r="T173" s="3"/>
      <c r="U173" s="24"/>
      <c r="V173" s="3"/>
      <c r="W173" s="3"/>
      <c r="X173" s="3"/>
      <c r="Y173" s="3"/>
      <c r="Z173" s="3"/>
    </row>
    <row r="174" spans="1:26" ht="12.75" hidden="1" customHeight="1" outlineLevel="1">
      <c r="A174" s="230" t="s">
        <v>125</v>
      </c>
      <c r="B174" s="17"/>
      <c r="C174" s="14" t="s">
        <v>361</v>
      </c>
      <c r="D174" s="15" t="s">
        <v>30</v>
      </c>
      <c r="E174" s="247">
        <v>1</v>
      </c>
      <c r="F174" s="7">
        <v>1</v>
      </c>
      <c r="G174" s="339"/>
      <c r="H174" s="342"/>
      <c r="I174" s="195">
        <v>6550</v>
      </c>
      <c r="J174" s="195">
        <v>6550</v>
      </c>
      <c r="K174" s="81"/>
      <c r="L174" s="83"/>
      <c r="M174" s="60">
        <f t="shared" si="45"/>
        <v>6550</v>
      </c>
      <c r="N174" s="196"/>
      <c r="O174" s="196"/>
      <c r="P174" s="196"/>
      <c r="Q174" s="23"/>
      <c r="R174" s="3"/>
      <c r="S174" s="3"/>
      <c r="T174" s="3"/>
      <c r="U174" s="24"/>
      <c r="V174" s="3"/>
      <c r="W174" s="3"/>
      <c r="X174" s="3"/>
      <c r="Y174" s="3"/>
      <c r="Z174" s="3"/>
    </row>
    <row r="175" spans="1:26" ht="12.75" hidden="1" customHeight="1" outlineLevel="1">
      <c r="A175" s="230" t="s">
        <v>126</v>
      </c>
      <c r="B175" s="17"/>
      <c r="C175" s="14" t="s">
        <v>362</v>
      </c>
      <c r="D175" s="29" t="s">
        <v>30</v>
      </c>
      <c r="E175" s="247">
        <v>4</v>
      </c>
      <c r="F175" s="7">
        <v>4</v>
      </c>
      <c r="G175" s="339"/>
      <c r="H175" s="342"/>
      <c r="I175" s="195">
        <v>1680</v>
      </c>
      <c r="J175" s="195">
        <v>1196</v>
      </c>
      <c r="K175" s="81">
        <f t="shared" si="44"/>
        <v>484</v>
      </c>
      <c r="L175" s="316" t="s">
        <v>219</v>
      </c>
      <c r="M175" s="60">
        <f t="shared" si="45"/>
        <v>1196</v>
      </c>
      <c r="N175" s="196"/>
      <c r="O175" s="196"/>
      <c r="P175" s="196"/>
      <c r="Q175" s="23"/>
      <c r="R175" s="3"/>
      <c r="S175" s="3"/>
      <c r="T175" s="3"/>
      <c r="U175" s="24"/>
      <c r="V175" s="3"/>
      <c r="W175" s="3"/>
      <c r="X175" s="3"/>
      <c r="Y175" s="3"/>
      <c r="Z175" s="3"/>
    </row>
    <row r="176" spans="1:26" ht="12.75" hidden="1" customHeight="1" outlineLevel="1">
      <c r="A176" s="230" t="s">
        <v>127</v>
      </c>
      <c r="B176" s="17"/>
      <c r="C176" s="14" t="s">
        <v>363</v>
      </c>
      <c r="D176" s="15" t="s">
        <v>30</v>
      </c>
      <c r="E176" s="247">
        <v>1</v>
      </c>
      <c r="F176" s="7">
        <v>1</v>
      </c>
      <c r="G176" s="339"/>
      <c r="H176" s="342"/>
      <c r="I176" s="195">
        <v>8980</v>
      </c>
      <c r="J176" s="195">
        <v>8025</v>
      </c>
      <c r="K176" s="81">
        <f t="shared" si="44"/>
        <v>955</v>
      </c>
      <c r="L176" s="318"/>
      <c r="M176" s="60">
        <f t="shared" si="45"/>
        <v>8025</v>
      </c>
      <c r="N176" s="196"/>
      <c r="O176" s="196"/>
      <c r="P176" s="196"/>
      <c r="Q176" s="23"/>
      <c r="R176" s="3"/>
      <c r="S176" s="3"/>
      <c r="T176" s="3"/>
      <c r="U176" s="24"/>
      <c r="V176" s="3"/>
      <c r="W176" s="3"/>
      <c r="X176" s="3"/>
      <c r="Y176" s="3"/>
      <c r="Z176" s="3"/>
    </row>
    <row r="177" spans="1:26" ht="12.75" hidden="1" customHeight="1" outlineLevel="1">
      <c r="A177" s="230" t="s">
        <v>128</v>
      </c>
      <c r="B177" s="17"/>
      <c r="C177" s="14" t="s">
        <v>364</v>
      </c>
      <c r="D177" s="15" t="s">
        <v>30</v>
      </c>
      <c r="E177" s="247">
        <v>18</v>
      </c>
      <c r="F177" s="7">
        <v>18</v>
      </c>
      <c r="G177" s="339"/>
      <c r="H177" s="342"/>
      <c r="I177" s="195">
        <v>7875</v>
      </c>
      <c r="J177" s="195">
        <v>5389</v>
      </c>
      <c r="K177" s="81">
        <f t="shared" ref="K177" si="46">I177-J177</f>
        <v>2486</v>
      </c>
      <c r="L177" s="317"/>
      <c r="M177" s="60">
        <f t="shared" ref="M177" si="47">J177</f>
        <v>5389</v>
      </c>
      <c r="N177" s="196"/>
      <c r="O177" s="196"/>
      <c r="P177" s="196"/>
      <c r="Q177" s="23"/>
      <c r="R177" s="3"/>
      <c r="S177" s="3"/>
      <c r="T177" s="3"/>
      <c r="U177" s="24"/>
      <c r="V177" s="3"/>
      <c r="W177" s="3"/>
      <c r="X177" s="3"/>
      <c r="Y177" s="3"/>
      <c r="Z177" s="3"/>
    </row>
    <row r="178" spans="1:26" ht="27.75" customHeight="1" collapsed="1">
      <c r="A178" s="49" t="s">
        <v>131</v>
      </c>
      <c r="B178" s="17"/>
      <c r="C178" s="1" t="s">
        <v>130</v>
      </c>
      <c r="D178" s="15"/>
      <c r="E178" s="253">
        <f>E179+E193</f>
        <v>237</v>
      </c>
      <c r="F178" s="253">
        <f>F179+F193</f>
        <v>237</v>
      </c>
      <c r="G178" s="339"/>
      <c r="H178" s="342"/>
      <c r="I178" s="90">
        <f>I179+I193</f>
        <v>305488</v>
      </c>
      <c r="J178" s="90">
        <f t="shared" ref="J178:K178" si="48">J179+J193</f>
        <v>176072</v>
      </c>
      <c r="K178" s="90">
        <f t="shared" si="48"/>
        <v>129416</v>
      </c>
      <c r="L178" s="90"/>
      <c r="M178" s="90">
        <f>M179+M193</f>
        <v>176072</v>
      </c>
      <c r="N178" s="196"/>
      <c r="O178" s="196"/>
      <c r="P178" s="196"/>
      <c r="Q178" s="23"/>
      <c r="R178" s="3"/>
      <c r="S178" s="3"/>
      <c r="T178" s="3"/>
      <c r="U178" s="24"/>
      <c r="V178" s="3"/>
      <c r="W178" s="3"/>
      <c r="X178" s="3"/>
      <c r="Y178" s="3"/>
      <c r="Z178" s="3"/>
    </row>
    <row r="179" spans="1:26" ht="42.75" customHeight="1">
      <c r="A179" s="49" t="s">
        <v>96</v>
      </c>
      <c r="B179" s="17"/>
      <c r="C179" s="1" t="s">
        <v>54</v>
      </c>
      <c r="D179" s="12" t="s">
        <v>30</v>
      </c>
      <c r="E179" s="253">
        <f>E180+E186+E188+E190</f>
        <v>224</v>
      </c>
      <c r="F179" s="253">
        <f>F180+F186+F188+F190</f>
        <v>224</v>
      </c>
      <c r="G179" s="339"/>
      <c r="H179" s="342"/>
      <c r="I179" s="90">
        <f>I180+I186+I188+I190</f>
        <v>221067</v>
      </c>
      <c r="J179" s="90">
        <f>J180+J186+J188+J190</f>
        <v>91651</v>
      </c>
      <c r="K179" s="90">
        <f t="shared" ref="K179:M179" si="49">K180+K186+K188+K190</f>
        <v>129416</v>
      </c>
      <c r="L179" s="90"/>
      <c r="M179" s="90">
        <f t="shared" si="49"/>
        <v>91651</v>
      </c>
      <c r="N179" s="196"/>
      <c r="O179" s="196"/>
      <c r="P179" s="196"/>
      <c r="Q179" s="23"/>
      <c r="R179" s="3"/>
      <c r="S179" s="3"/>
      <c r="T179" s="3"/>
      <c r="U179" s="24"/>
      <c r="V179" s="3"/>
      <c r="W179" s="3"/>
      <c r="X179" s="3"/>
      <c r="Y179" s="3"/>
      <c r="Z179" s="3"/>
    </row>
    <row r="180" spans="1:26" ht="39.75" customHeight="1">
      <c r="A180" s="79" t="s">
        <v>69</v>
      </c>
      <c r="B180" s="17"/>
      <c r="C180" s="18" t="s">
        <v>55</v>
      </c>
      <c r="D180" s="19" t="s">
        <v>30</v>
      </c>
      <c r="E180" s="254">
        <f>SUM(E181:E185)</f>
        <v>16</v>
      </c>
      <c r="F180" s="254">
        <f>SUM(F181:F185)</f>
        <v>16</v>
      </c>
      <c r="G180" s="339"/>
      <c r="H180" s="342"/>
      <c r="I180" s="78">
        <f>SUM(I181:I185)</f>
        <v>16827</v>
      </c>
      <c r="J180" s="78">
        <f t="shared" ref="J180:M180" si="50">SUM(J181:J185)</f>
        <v>15653</v>
      </c>
      <c r="K180" s="78">
        <f t="shared" si="50"/>
        <v>1174</v>
      </c>
      <c r="L180" s="203" t="s">
        <v>219</v>
      </c>
      <c r="M180" s="78">
        <f t="shared" si="50"/>
        <v>15653</v>
      </c>
      <c r="N180" s="196"/>
      <c r="O180" s="196"/>
      <c r="P180" s="196"/>
      <c r="Q180" s="23"/>
      <c r="R180" s="3"/>
      <c r="S180" s="3"/>
      <c r="T180" s="3"/>
      <c r="U180" s="24"/>
      <c r="V180" s="3"/>
      <c r="W180" s="3"/>
      <c r="X180" s="3"/>
      <c r="Y180" s="3"/>
      <c r="Z180" s="3"/>
    </row>
    <row r="181" spans="1:26" ht="12.75" hidden="1" customHeight="1" outlineLevel="1">
      <c r="A181" s="330" t="s">
        <v>132</v>
      </c>
      <c r="B181" s="17"/>
      <c r="C181" s="336" t="s">
        <v>56</v>
      </c>
      <c r="D181" s="304" t="s">
        <v>30</v>
      </c>
      <c r="E181" s="7">
        <v>3</v>
      </c>
      <c r="F181" s="28">
        <v>3</v>
      </c>
      <c r="G181" s="339"/>
      <c r="H181" s="342"/>
      <c r="I181" s="74">
        <v>2171</v>
      </c>
      <c r="J181" s="74">
        <v>2171</v>
      </c>
      <c r="K181" s="81"/>
      <c r="L181" s="193"/>
      <c r="M181" s="60">
        <f>J181</f>
        <v>2171</v>
      </c>
      <c r="N181" s="196"/>
      <c r="O181" s="196"/>
      <c r="P181" s="196"/>
      <c r="Q181" s="23"/>
      <c r="R181" s="3"/>
      <c r="S181" s="3"/>
      <c r="T181" s="3"/>
      <c r="U181" s="24"/>
      <c r="V181" s="3"/>
      <c r="W181" s="3"/>
      <c r="X181" s="3"/>
      <c r="Y181" s="3"/>
      <c r="Z181" s="3"/>
    </row>
    <row r="182" spans="1:26" ht="34.5" hidden="1" customHeight="1" outlineLevel="1">
      <c r="A182" s="331"/>
      <c r="B182" s="17"/>
      <c r="C182" s="337"/>
      <c r="D182" s="305"/>
      <c r="E182" s="7">
        <v>2</v>
      </c>
      <c r="F182" s="28">
        <v>2</v>
      </c>
      <c r="G182" s="339"/>
      <c r="H182" s="342"/>
      <c r="I182" s="74">
        <v>2555</v>
      </c>
      <c r="J182" s="74">
        <v>1381</v>
      </c>
      <c r="K182" s="81">
        <f>I182-J182</f>
        <v>1174</v>
      </c>
      <c r="L182" s="234" t="s">
        <v>219</v>
      </c>
      <c r="M182" s="60">
        <f>J182</f>
        <v>1381</v>
      </c>
      <c r="N182" s="196"/>
      <c r="O182" s="196"/>
      <c r="P182" s="196"/>
      <c r="Q182" s="23"/>
      <c r="R182" s="3"/>
      <c r="S182" s="3"/>
      <c r="T182" s="3"/>
      <c r="U182" s="24"/>
      <c r="V182" s="3"/>
      <c r="W182" s="3"/>
      <c r="X182" s="3"/>
      <c r="Y182" s="3"/>
      <c r="Z182" s="3"/>
    </row>
    <row r="183" spans="1:26" ht="45.75" hidden="1" customHeight="1" outlineLevel="1">
      <c r="A183" s="17" t="s">
        <v>365</v>
      </c>
      <c r="B183" s="17"/>
      <c r="C183" s="255" t="s">
        <v>368</v>
      </c>
      <c r="D183" s="15" t="s">
        <v>30</v>
      </c>
      <c r="E183" s="7">
        <v>8</v>
      </c>
      <c r="F183" s="28">
        <v>8</v>
      </c>
      <c r="G183" s="339"/>
      <c r="H183" s="342"/>
      <c r="I183" s="74">
        <v>7712</v>
      </c>
      <c r="J183" s="74">
        <v>7712</v>
      </c>
      <c r="K183" s="81"/>
      <c r="L183" s="83"/>
      <c r="M183" s="60">
        <f t="shared" ref="M183:M185" si="51">J183</f>
        <v>7712</v>
      </c>
      <c r="N183" s="196"/>
      <c r="O183" s="196"/>
      <c r="P183" s="196"/>
      <c r="Q183" s="23"/>
      <c r="R183" s="3"/>
      <c r="S183" s="3"/>
      <c r="T183" s="3"/>
      <c r="U183" s="24"/>
      <c r="V183" s="3"/>
      <c r="W183" s="3"/>
      <c r="X183" s="3"/>
      <c r="Y183" s="3"/>
      <c r="Z183" s="3"/>
    </row>
    <row r="184" spans="1:26" ht="12.75" hidden="1" customHeight="1" outlineLevel="1">
      <c r="A184" s="17" t="s">
        <v>366</v>
      </c>
      <c r="B184" s="17"/>
      <c r="C184" s="255" t="s">
        <v>369</v>
      </c>
      <c r="D184" s="15" t="s">
        <v>371</v>
      </c>
      <c r="E184" s="7">
        <v>2</v>
      </c>
      <c r="F184" s="28">
        <v>2</v>
      </c>
      <c r="G184" s="339"/>
      <c r="H184" s="342"/>
      <c r="I184" s="74">
        <v>1400</v>
      </c>
      <c r="J184" s="74">
        <v>1400</v>
      </c>
      <c r="K184" s="81"/>
      <c r="L184" s="83"/>
      <c r="M184" s="60">
        <f t="shared" si="51"/>
        <v>1400</v>
      </c>
      <c r="N184" s="196"/>
      <c r="O184" s="196"/>
      <c r="P184" s="196"/>
      <c r="Q184" s="23"/>
      <c r="R184" s="3"/>
      <c r="S184" s="3"/>
      <c r="T184" s="3"/>
      <c r="U184" s="24"/>
      <c r="V184" s="3"/>
      <c r="W184" s="3"/>
      <c r="X184" s="3"/>
      <c r="Y184" s="3"/>
      <c r="Z184" s="3"/>
    </row>
    <row r="185" spans="1:26" ht="12" hidden="1" customHeight="1" outlineLevel="1">
      <c r="A185" s="17" t="s">
        <v>367</v>
      </c>
      <c r="B185" s="17"/>
      <c r="C185" s="255" t="s">
        <v>370</v>
      </c>
      <c r="D185" s="15" t="s">
        <v>53</v>
      </c>
      <c r="E185" s="7">
        <v>1</v>
      </c>
      <c r="F185" s="28">
        <v>1</v>
      </c>
      <c r="G185" s="339"/>
      <c r="H185" s="342"/>
      <c r="I185" s="74">
        <v>2989</v>
      </c>
      <c r="J185" s="74">
        <v>2989</v>
      </c>
      <c r="K185" s="81"/>
      <c r="L185" s="83"/>
      <c r="M185" s="60">
        <f t="shared" si="51"/>
        <v>2989</v>
      </c>
      <c r="N185" s="196"/>
      <c r="O185" s="196"/>
      <c r="P185" s="196"/>
      <c r="Q185" s="23"/>
      <c r="R185" s="3"/>
      <c r="S185" s="3"/>
      <c r="T185" s="3"/>
      <c r="U185" s="24"/>
      <c r="V185" s="3"/>
      <c r="W185" s="3"/>
      <c r="X185" s="3"/>
      <c r="Y185" s="3"/>
      <c r="Z185" s="3"/>
    </row>
    <row r="186" spans="1:26" ht="12.75" customHeight="1" collapsed="1">
      <c r="A186" s="79" t="s">
        <v>70</v>
      </c>
      <c r="B186" s="17"/>
      <c r="C186" s="18" t="s">
        <v>57</v>
      </c>
      <c r="D186" s="19" t="s">
        <v>30</v>
      </c>
      <c r="E186" s="256">
        <f>E187</f>
        <v>6</v>
      </c>
      <c r="F186" s="256">
        <f>F187</f>
        <v>6</v>
      </c>
      <c r="G186" s="339"/>
      <c r="H186" s="342"/>
      <c r="I186" s="205">
        <f>I187</f>
        <v>52499</v>
      </c>
      <c r="J186" s="205">
        <f>J187</f>
        <v>52499</v>
      </c>
      <c r="K186" s="81"/>
      <c r="L186" s="236"/>
      <c r="M186" s="54">
        <f>M187</f>
        <v>52499</v>
      </c>
      <c r="N186" s="196"/>
      <c r="O186" s="196"/>
      <c r="P186" s="196"/>
      <c r="Q186" s="23"/>
      <c r="R186" s="3"/>
      <c r="S186" s="3"/>
      <c r="T186" s="3"/>
      <c r="U186" s="24"/>
      <c r="V186" s="3"/>
      <c r="W186" s="3"/>
      <c r="X186" s="3"/>
      <c r="Y186" s="3"/>
      <c r="Z186" s="3"/>
    </row>
    <row r="187" spans="1:26" ht="25.5" hidden="1" customHeight="1" outlineLevel="1">
      <c r="A187" s="17" t="s">
        <v>133</v>
      </c>
      <c r="B187" s="17"/>
      <c r="C187" s="252" t="s">
        <v>58</v>
      </c>
      <c r="D187" s="15" t="s">
        <v>30</v>
      </c>
      <c r="E187" s="7">
        <v>6</v>
      </c>
      <c r="F187" s="28">
        <v>6</v>
      </c>
      <c r="G187" s="339"/>
      <c r="H187" s="342"/>
      <c r="I187" s="74">
        <v>52499</v>
      </c>
      <c r="J187" s="74">
        <v>52499</v>
      </c>
      <c r="K187" s="81"/>
      <c r="L187" s="236"/>
      <c r="M187" s="60">
        <f>J187</f>
        <v>52499</v>
      </c>
      <c r="N187" s="196"/>
      <c r="O187" s="196"/>
      <c r="P187" s="196"/>
      <c r="Q187" s="23"/>
      <c r="R187" s="3"/>
      <c r="S187" s="3"/>
      <c r="T187" s="3"/>
      <c r="U187" s="24"/>
      <c r="V187" s="3"/>
      <c r="W187" s="3"/>
      <c r="X187" s="3"/>
      <c r="Y187" s="3"/>
      <c r="Z187" s="3"/>
    </row>
    <row r="188" spans="1:26" s="220" customFormat="1" ht="25.5" customHeight="1" collapsed="1">
      <c r="A188" s="79" t="s">
        <v>71</v>
      </c>
      <c r="B188" s="79"/>
      <c r="C188" s="229" t="s">
        <v>52</v>
      </c>
      <c r="D188" s="15"/>
      <c r="E188" s="20">
        <f>E189</f>
        <v>1</v>
      </c>
      <c r="F188" s="20">
        <f>F189</f>
        <v>1</v>
      </c>
      <c r="G188" s="339"/>
      <c r="H188" s="342"/>
      <c r="I188" s="78">
        <f>I189</f>
        <v>138891</v>
      </c>
      <c r="J188" s="78">
        <f t="shared" ref="J188:M188" si="52">J189</f>
        <v>10815</v>
      </c>
      <c r="K188" s="78">
        <f t="shared" si="52"/>
        <v>128076</v>
      </c>
      <c r="L188" s="290" t="s">
        <v>532</v>
      </c>
      <c r="M188" s="78">
        <f t="shared" si="52"/>
        <v>10815</v>
      </c>
      <c r="N188" s="196"/>
      <c r="O188" s="196"/>
      <c r="P188" s="196"/>
      <c r="Q188" s="222"/>
      <c r="R188" s="196"/>
      <c r="S188" s="196"/>
      <c r="T188" s="196"/>
      <c r="U188" s="223"/>
      <c r="V188" s="196"/>
      <c r="W188" s="196"/>
      <c r="X188" s="196"/>
      <c r="Y188" s="196"/>
      <c r="Z188" s="196"/>
    </row>
    <row r="189" spans="1:26" ht="26.25" hidden="1" customHeight="1" outlineLevel="1">
      <c r="A189" s="17" t="s">
        <v>372</v>
      </c>
      <c r="B189" s="79"/>
      <c r="C189" s="252" t="s">
        <v>52</v>
      </c>
      <c r="D189" s="15" t="s">
        <v>53</v>
      </c>
      <c r="E189" s="7">
        <v>1</v>
      </c>
      <c r="F189" s="28">
        <v>1</v>
      </c>
      <c r="G189" s="339"/>
      <c r="H189" s="342"/>
      <c r="I189" s="74">
        <v>138891</v>
      </c>
      <c r="J189" s="74">
        <v>10815</v>
      </c>
      <c r="K189" s="81">
        <f>I189-J189</f>
        <v>128076</v>
      </c>
      <c r="L189" s="236" t="s">
        <v>532</v>
      </c>
      <c r="M189" s="74">
        <f>J189</f>
        <v>10815</v>
      </c>
      <c r="N189" s="196"/>
      <c r="O189" s="196"/>
      <c r="P189" s="196"/>
      <c r="Q189" s="23"/>
      <c r="R189" s="3"/>
      <c r="S189" s="3"/>
      <c r="T189" s="3"/>
      <c r="U189" s="24"/>
      <c r="V189" s="3"/>
      <c r="W189" s="3"/>
      <c r="X189" s="3"/>
      <c r="Y189" s="3"/>
      <c r="Z189" s="3"/>
    </row>
    <row r="190" spans="1:26" ht="39.75" customHeight="1" collapsed="1">
      <c r="A190" s="79" t="s">
        <v>72</v>
      </c>
      <c r="B190" s="79"/>
      <c r="C190" s="257" t="s">
        <v>373</v>
      </c>
      <c r="D190" s="15"/>
      <c r="E190" s="20">
        <f>E191+E192</f>
        <v>201</v>
      </c>
      <c r="F190" s="20">
        <f>F191+F192</f>
        <v>201</v>
      </c>
      <c r="G190" s="339"/>
      <c r="H190" s="342"/>
      <c r="I190" s="78">
        <f>SUM(I191:I192)</f>
        <v>12850</v>
      </c>
      <c r="J190" s="78">
        <f t="shared" ref="J190:M190" si="53">SUM(J191:J192)</f>
        <v>12684</v>
      </c>
      <c r="K190" s="78">
        <f t="shared" si="53"/>
        <v>166</v>
      </c>
      <c r="L190" s="203" t="s">
        <v>219</v>
      </c>
      <c r="M190" s="78">
        <f t="shared" si="53"/>
        <v>12684</v>
      </c>
      <c r="N190" s="196"/>
      <c r="O190" s="196"/>
      <c r="P190" s="196"/>
      <c r="Q190" s="23"/>
      <c r="R190" s="3"/>
      <c r="S190" s="3"/>
      <c r="T190" s="3"/>
      <c r="U190" s="24"/>
      <c r="V190" s="3"/>
      <c r="W190" s="3"/>
      <c r="X190" s="3"/>
      <c r="Y190" s="3"/>
      <c r="Z190" s="3"/>
    </row>
    <row r="191" spans="1:26" ht="35.25" hidden="1" customHeight="1" outlineLevel="1">
      <c r="A191" s="17" t="s">
        <v>374</v>
      </c>
      <c r="B191" s="79"/>
      <c r="C191" s="252" t="s">
        <v>375</v>
      </c>
      <c r="D191" s="15" t="s">
        <v>371</v>
      </c>
      <c r="E191" s="7">
        <v>1</v>
      </c>
      <c r="F191" s="28">
        <v>1</v>
      </c>
      <c r="G191" s="339"/>
      <c r="H191" s="342"/>
      <c r="I191" s="74">
        <v>1400</v>
      </c>
      <c r="J191" s="74">
        <v>1234</v>
      </c>
      <c r="K191" s="81">
        <f>I191-J191</f>
        <v>166</v>
      </c>
      <c r="L191" s="236" t="s">
        <v>219</v>
      </c>
      <c r="M191" s="81">
        <f>J191</f>
        <v>1234</v>
      </c>
      <c r="N191" s="196"/>
      <c r="O191" s="196"/>
      <c r="P191" s="196"/>
      <c r="Q191" s="23"/>
      <c r="R191" s="3"/>
      <c r="S191" s="3"/>
      <c r="T191" s="3"/>
      <c r="U191" s="24"/>
      <c r="V191" s="3"/>
      <c r="W191" s="3"/>
      <c r="X191" s="3"/>
      <c r="Y191" s="3"/>
      <c r="Z191" s="3"/>
    </row>
    <row r="192" spans="1:26" ht="12.75" hidden="1" customHeight="1" outlineLevel="1">
      <c r="A192" s="17" t="s">
        <v>377</v>
      </c>
      <c r="B192" s="17"/>
      <c r="C192" s="252" t="s">
        <v>376</v>
      </c>
      <c r="D192" s="15" t="s">
        <v>30</v>
      </c>
      <c r="E192" s="7">
        <v>200</v>
      </c>
      <c r="F192" s="28">
        <v>200</v>
      </c>
      <c r="G192" s="339"/>
      <c r="H192" s="342"/>
      <c r="I192" s="74">
        <v>11450</v>
      </c>
      <c r="J192" s="74">
        <v>11450</v>
      </c>
      <c r="K192" s="81"/>
      <c r="L192" s="236"/>
      <c r="M192" s="81">
        <f>J192</f>
        <v>11450</v>
      </c>
      <c r="N192" s="196"/>
      <c r="O192" s="196"/>
      <c r="P192" s="196"/>
      <c r="Q192" s="23"/>
      <c r="R192" s="3"/>
      <c r="S192" s="3"/>
      <c r="T192" s="3"/>
      <c r="U192" s="24"/>
      <c r="V192" s="3"/>
      <c r="W192" s="3"/>
      <c r="X192" s="3"/>
      <c r="Y192" s="3"/>
      <c r="Z192" s="3"/>
    </row>
    <row r="193" spans="1:26" collapsed="1">
      <c r="A193" s="239">
        <v>2</v>
      </c>
      <c r="B193" s="17"/>
      <c r="C193" s="1" t="s">
        <v>378</v>
      </c>
      <c r="D193" s="12" t="s">
        <v>53</v>
      </c>
      <c r="E193" s="5">
        <f>E194+E206</f>
        <v>13</v>
      </c>
      <c r="F193" s="5">
        <f>F194+F206</f>
        <v>13</v>
      </c>
      <c r="G193" s="339"/>
      <c r="H193" s="342"/>
      <c r="I193" s="73">
        <f>I194+I206</f>
        <v>84421</v>
      </c>
      <c r="J193" s="73">
        <f t="shared" ref="J193:M193" si="54">J194+J206</f>
        <v>84421</v>
      </c>
      <c r="K193" s="73"/>
      <c r="L193" s="73"/>
      <c r="M193" s="73">
        <f t="shared" si="54"/>
        <v>84421</v>
      </c>
      <c r="N193" s="196"/>
      <c r="O193" s="196"/>
      <c r="P193" s="196"/>
      <c r="Q193" s="23"/>
      <c r="R193" s="3"/>
      <c r="S193" s="3"/>
      <c r="T193" s="3"/>
      <c r="U193" s="24"/>
      <c r="V193" s="3"/>
      <c r="W193" s="3"/>
      <c r="X193" s="3"/>
      <c r="Y193" s="3"/>
      <c r="Z193" s="3"/>
    </row>
    <row r="194" spans="1:26" ht="29.25" customHeight="1">
      <c r="A194" s="79" t="s">
        <v>77</v>
      </c>
      <c r="B194" s="17"/>
      <c r="C194" s="18" t="s">
        <v>379</v>
      </c>
      <c r="D194" s="19" t="s">
        <v>36</v>
      </c>
      <c r="E194" s="20">
        <f>SUM(E195:E205)</f>
        <v>11</v>
      </c>
      <c r="F194" s="20">
        <f>SUM(F195:F205)</f>
        <v>11</v>
      </c>
      <c r="G194" s="339"/>
      <c r="H194" s="342"/>
      <c r="I194" s="77">
        <f>SUM(I195:I205)</f>
        <v>75521</v>
      </c>
      <c r="J194" s="77">
        <f t="shared" ref="J194:M194" si="55">SUM(J195:J205)</f>
        <v>75521</v>
      </c>
      <c r="K194" s="77"/>
      <c r="L194" s="77"/>
      <c r="M194" s="77">
        <f t="shared" si="55"/>
        <v>75521</v>
      </c>
      <c r="N194" s="196"/>
      <c r="O194" s="196"/>
      <c r="P194" s="196"/>
      <c r="Q194" s="23"/>
      <c r="R194" s="3"/>
      <c r="S194" s="3"/>
      <c r="T194" s="3"/>
      <c r="U194" s="24"/>
      <c r="V194" s="3"/>
      <c r="W194" s="3"/>
      <c r="X194" s="3"/>
      <c r="Y194" s="3"/>
      <c r="Z194" s="3"/>
    </row>
    <row r="195" spans="1:26" ht="81" hidden="1" customHeight="1" outlineLevel="1">
      <c r="A195" s="230" t="s">
        <v>74</v>
      </c>
      <c r="B195" s="17"/>
      <c r="C195" s="252" t="s">
        <v>380</v>
      </c>
      <c r="D195" s="15" t="s">
        <v>36</v>
      </c>
      <c r="E195" s="7">
        <v>1</v>
      </c>
      <c r="F195" s="7">
        <v>1</v>
      </c>
      <c r="G195" s="339"/>
      <c r="H195" s="342"/>
      <c r="I195" s="72">
        <v>1200</v>
      </c>
      <c r="J195" s="74">
        <v>1200</v>
      </c>
      <c r="K195" s="90"/>
      <c r="L195" s="236"/>
      <c r="M195" s="74">
        <f>J195</f>
        <v>1200</v>
      </c>
      <c r="N195" s="196"/>
      <c r="O195" s="196"/>
      <c r="P195" s="196"/>
      <c r="Q195" s="23"/>
      <c r="R195" s="3"/>
      <c r="S195" s="3"/>
      <c r="T195" s="3"/>
      <c r="U195" s="24"/>
      <c r="V195" s="3"/>
      <c r="W195" s="3"/>
      <c r="X195" s="3"/>
      <c r="Y195" s="3"/>
      <c r="Z195" s="3"/>
    </row>
    <row r="196" spans="1:26" ht="76.5" hidden="1" customHeight="1" outlineLevel="1">
      <c r="A196" s="230" t="s">
        <v>75</v>
      </c>
      <c r="B196" s="17"/>
      <c r="C196" s="252" t="s">
        <v>381</v>
      </c>
      <c r="D196" s="15" t="s">
        <v>36</v>
      </c>
      <c r="E196" s="7">
        <v>1</v>
      </c>
      <c r="F196" s="7">
        <v>1</v>
      </c>
      <c r="G196" s="339"/>
      <c r="H196" s="342"/>
      <c r="I196" s="72">
        <v>7830</v>
      </c>
      <c r="J196" s="74">
        <v>7830</v>
      </c>
      <c r="K196" s="90"/>
      <c r="L196" s="236"/>
      <c r="M196" s="74">
        <f t="shared" ref="M196:M205" si="56">J196</f>
        <v>7830</v>
      </c>
      <c r="N196" s="196"/>
      <c r="O196" s="196"/>
      <c r="P196" s="196"/>
      <c r="Q196" s="23"/>
      <c r="R196" s="3"/>
      <c r="S196" s="3"/>
      <c r="T196" s="3"/>
      <c r="U196" s="24"/>
      <c r="V196" s="3"/>
      <c r="W196" s="3"/>
      <c r="X196" s="3"/>
      <c r="Y196" s="3"/>
      <c r="Z196" s="3"/>
    </row>
    <row r="197" spans="1:26" ht="76.5" hidden="1" customHeight="1" outlineLevel="1">
      <c r="A197" s="230" t="s">
        <v>76</v>
      </c>
      <c r="B197" s="17"/>
      <c r="C197" s="252" t="s">
        <v>382</v>
      </c>
      <c r="D197" s="15" t="s">
        <v>36</v>
      </c>
      <c r="E197" s="7">
        <v>1</v>
      </c>
      <c r="F197" s="7">
        <v>1</v>
      </c>
      <c r="G197" s="339"/>
      <c r="H197" s="342"/>
      <c r="I197" s="72">
        <v>6840</v>
      </c>
      <c r="J197" s="74">
        <v>6840</v>
      </c>
      <c r="K197" s="90"/>
      <c r="L197" s="236"/>
      <c r="M197" s="74">
        <f t="shared" si="56"/>
        <v>6840</v>
      </c>
      <c r="N197" s="196"/>
      <c r="O197" s="196"/>
      <c r="P197" s="196"/>
      <c r="Q197" s="23"/>
      <c r="R197" s="3"/>
      <c r="S197" s="3"/>
      <c r="T197" s="3"/>
      <c r="U197" s="24"/>
      <c r="V197" s="3"/>
      <c r="W197" s="3"/>
      <c r="X197" s="3"/>
      <c r="Y197" s="3"/>
      <c r="Z197" s="3"/>
    </row>
    <row r="198" spans="1:26" ht="76.5" hidden="1" customHeight="1" outlineLevel="1">
      <c r="A198" s="230" t="s">
        <v>98</v>
      </c>
      <c r="B198" s="17"/>
      <c r="C198" s="252" t="s">
        <v>383</v>
      </c>
      <c r="D198" s="15" t="s">
        <v>36</v>
      </c>
      <c r="E198" s="7">
        <v>1</v>
      </c>
      <c r="F198" s="7">
        <v>1</v>
      </c>
      <c r="G198" s="339"/>
      <c r="H198" s="342"/>
      <c r="I198" s="72">
        <v>3747</v>
      </c>
      <c r="J198" s="74">
        <v>3747</v>
      </c>
      <c r="K198" s="90"/>
      <c r="L198" s="236"/>
      <c r="M198" s="74">
        <f t="shared" si="56"/>
        <v>3747</v>
      </c>
      <c r="N198" s="196"/>
      <c r="O198" s="196"/>
      <c r="P198" s="196"/>
      <c r="Q198" s="23"/>
      <c r="R198" s="3"/>
      <c r="S198" s="3"/>
      <c r="T198" s="3"/>
      <c r="U198" s="24"/>
      <c r="V198" s="3"/>
      <c r="W198" s="3"/>
      <c r="X198" s="3"/>
      <c r="Y198" s="3"/>
      <c r="Z198" s="3"/>
    </row>
    <row r="199" spans="1:26" ht="127.5" hidden="1" customHeight="1" outlineLevel="1">
      <c r="A199" s="230" t="s">
        <v>99</v>
      </c>
      <c r="B199" s="17"/>
      <c r="C199" s="252" t="s">
        <v>384</v>
      </c>
      <c r="D199" s="15" t="s">
        <v>36</v>
      </c>
      <c r="E199" s="7">
        <v>1</v>
      </c>
      <c r="F199" s="7">
        <v>1</v>
      </c>
      <c r="G199" s="339"/>
      <c r="H199" s="342"/>
      <c r="I199" s="72">
        <v>9280</v>
      </c>
      <c r="J199" s="74">
        <v>9280</v>
      </c>
      <c r="K199" s="90"/>
      <c r="L199" s="236"/>
      <c r="M199" s="74">
        <f t="shared" si="56"/>
        <v>9280</v>
      </c>
      <c r="N199" s="196"/>
      <c r="O199" s="196"/>
      <c r="P199" s="196"/>
      <c r="Q199" s="23"/>
      <c r="R199" s="3"/>
      <c r="S199" s="3"/>
      <c r="T199" s="3"/>
      <c r="U199" s="24"/>
      <c r="V199" s="3"/>
      <c r="W199" s="3"/>
      <c r="X199" s="3"/>
      <c r="Y199" s="3"/>
      <c r="Z199" s="3"/>
    </row>
    <row r="200" spans="1:26" ht="102" hidden="1" customHeight="1" outlineLevel="1">
      <c r="A200" s="230" t="s">
        <v>100</v>
      </c>
      <c r="B200" s="17"/>
      <c r="C200" s="252" t="s">
        <v>385</v>
      </c>
      <c r="D200" s="15" t="s">
        <v>36</v>
      </c>
      <c r="E200" s="7">
        <v>1</v>
      </c>
      <c r="F200" s="7">
        <v>1</v>
      </c>
      <c r="G200" s="339"/>
      <c r="H200" s="342"/>
      <c r="I200" s="72">
        <v>9000</v>
      </c>
      <c r="J200" s="74">
        <v>9000</v>
      </c>
      <c r="K200" s="90"/>
      <c r="L200" s="236"/>
      <c r="M200" s="74">
        <f t="shared" si="56"/>
        <v>9000</v>
      </c>
      <c r="N200" s="196"/>
      <c r="O200" s="196"/>
      <c r="P200" s="196"/>
      <c r="Q200" s="23"/>
      <c r="R200" s="3"/>
      <c r="S200" s="3"/>
      <c r="T200" s="3"/>
      <c r="U200" s="24"/>
      <c r="V200" s="3"/>
      <c r="W200" s="3"/>
      <c r="X200" s="3"/>
      <c r="Y200" s="3"/>
      <c r="Z200" s="3"/>
    </row>
    <row r="201" spans="1:26" ht="140.25" hidden="1" customHeight="1" outlineLevel="1">
      <c r="A201" s="230" t="s">
        <v>101</v>
      </c>
      <c r="B201" s="17"/>
      <c r="C201" s="252" t="s">
        <v>386</v>
      </c>
      <c r="D201" s="15" t="s">
        <v>36</v>
      </c>
      <c r="E201" s="7">
        <v>1</v>
      </c>
      <c r="F201" s="7">
        <v>1</v>
      </c>
      <c r="G201" s="339"/>
      <c r="H201" s="342"/>
      <c r="I201" s="72">
        <v>8920</v>
      </c>
      <c r="J201" s="74">
        <v>8920</v>
      </c>
      <c r="K201" s="90"/>
      <c r="L201" s="236"/>
      <c r="M201" s="74">
        <f t="shared" si="56"/>
        <v>8920</v>
      </c>
      <c r="N201" s="196"/>
      <c r="O201" s="196"/>
      <c r="P201" s="196"/>
      <c r="Q201" s="23"/>
      <c r="R201" s="3"/>
      <c r="S201" s="3"/>
      <c r="T201" s="3"/>
      <c r="U201" s="24"/>
      <c r="V201" s="3"/>
      <c r="W201" s="3"/>
      <c r="X201" s="3"/>
      <c r="Y201" s="3"/>
      <c r="Z201" s="3"/>
    </row>
    <row r="202" spans="1:26" ht="114.75" hidden="1" customHeight="1" outlineLevel="1">
      <c r="A202" s="230" t="s">
        <v>102</v>
      </c>
      <c r="B202" s="17"/>
      <c r="C202" s="252" t="s">
        <v>387</v>
      </c>
      <c r="D202" s="15" t="s">
        <v>36</v>
      </c>
      <c r="E202" s="7">
        <v>1</v>
      </c>
      <c r="F202" s="7">
        <v>1</v>
      </c>
      <c r="G202" s="339"/>
      <c r="H202" s="342"/>
      <c r="I202" s="72">
        <v>10800</v>
      </c>
      <c r="J202" s="74">
        <v>10800</v>
      </c>
      <c r="K202" s="90"/>
      <c r="L202" s="236"/>
      <c r="M202" s="74">
        <f t="shared" si="56"/>
        <v>10800</v>
      </c>
      <c r="N202" s="196"/>
      <c r="O202" s="196"/>
      <c r="P202" s="196"/>
      <c r="Q202" s="23"/>
      <c r="R202" s="3"/>
      <c r="S202" s="3"/>
      <c r="T202" s="3"/>
      <c r="U202" s="24"/>
      <c r="V202" s="3"/>
      <c r="W202" s="3"/>
      <c r="X202" s="3"/>
      <c r="Y202" s="3"/>
      <c r="Z202" s="3"/>
    </row>
    <row r="203" spans="1:26" ht="76.5" hidden="1" customHeight="1" outlineLevel="1">
      <c r="A203" s="230" t="s">
        <v>103</v>
      </c>
      <c r="B203" s="17"/>
      <c r="C203" s="252" t="s">
        <v>388</v>
      </c>
      <c r="D203" s="15" t="s">
        <v>36</v>
      </c>
      <c r="E203" s="7">
        <v>1</v>
      </c>
      <c r="F203" s="7">
        <v>1</v>
      </c>
      <c r="G203" s="339"/>
      <c r="H203" s="342"/>
      <c r="I203" s="72">
        <v>4636</v>
      </c>
      <c r="J203" s="74">
        <v>4636</v>
      </c>
      <c r="K203" s="90"/>
      <c r="L203" s="236"/>
      <c r="M203" s="74">
        <f t="shared" si="56"/>
        <v>4636</v>
      </c>
      <c r="N203" s="196"/>
      <c r="O203" s="196"/>
      <c r="P203" s="196"/>
      <c r="Q203" s="23"/>
      <c r="R203" s="3"/>
      <c r="S203" s="3"/>
      <c r="T203" s="3"/>
      <c r="U203" s="24"/>
      <c r="V203" s="3"/>
      <c r="W203" s="3"/>
      <c r="X203" s="3"/>
      <c r="Y203" s="3"/>
      <c r="Z203" s="3"/>
    </row>
    <row r="204" spans="1:26" ht="63.75" hidden="1" customHeight="1" outlineLevel="1">
      <c r="A204" s="230" t="s">
        <v>104</v>
      </c>
      <c r="B204" s="17"/>
      <c r="C204" s="252" t="s">
        <v>389</v>
      </c>
      <c r="D204" s="15" t="s">
        <v>36</v>
      </c>
      <c r="E204" s="7">
        <v>1</v>
      </c>
      <c r="F204" s="7">
        <v>1</v>
      </c>
      <c r="G204" s="339"/>
      <c r="H204" s="342"/>
      <c r="I204" s="72">
        <v>10865</v>
      </c>
      <c r="J204" s="74">
        <v>10865</v>
      </c>
      <c r="K204" s="90"/>
      <c r="L204" s="236"/>
      <c r="M204" s="74">
        <f t="shared" si="56"/>
        <v>10865</v>
      </c>
      <c r="N204" s="196"/>
      <c r="O204" s="196"/>
      <c r="P204" s="196"/>
      <c r="Q204" s="23"/>
      <c r="R204" s="3"/>
      <c r="S204" s="3"/>
      <c r="T204" s="3"/>
      <c r="U204" s="24"/>
      <c r="V204" s="3"/>
      <c r="W204" s="3"/>
      <c r="X204" s="3"/>
      <c r="Y204" s="3"/>
      <c r="Z204" s="3"/>
    </row>
    <row r="205" spans="1:26" ht="76.5" hidden="1" customHeight="1" outlineLevel="1">
      <c r="A205" s="230" t="s">
        <v>105</v>
      </c>
      <c r="B205" s="17"/>
      <c r="C205" s="252" t="s">
        <v>390</v>
      </c>
      <c r="D205" s="15" t="s">
        <v>36</v>
      </c>
      <c r="E205" s="7">
        <v>1</v>
      </c>
      <c r="F205" s="7">
        <v>1</v>
      </c>
      <c r="G205" s="339"/>
      <c r="H205" s="342"/>
      <c r="I205" s="74">
        <v>2403</v>
      </c>
      <c r="J205" s="74">
        <v>2403</v>
      </c>
      <c r="K205" s="81"/>
      <c r="L205" s="236"/>
      <c r="M205" s="74">
        <f t="shared" si="56"/>
        <v>2403</v>
      </c>
      <c r="N205" s="196"/>
      <c r="O205" s="196"/>
      <c r="P205" s="196"/>
      <c r="Q205" s="23"/>
      <c r="R205" s="3"/>
      <c r="S205" s="3"/>
      <c r="T205" s="3"/>
      <c r="U205" s="24"/>
      <c r="V205" s="3"/>
      <c r="W205" s="3"/>
      <c r="X205" s="3"/>
      <c r="Y205" s="3"/>
      <c r="Z205" s="3"/>
    </row>
    <row r="206" spans="1:26" ht="25.5" collapsed="1">
      <c r="A206" s="230" t="s">
        <v>78</v>
      </c>
      <c r="B206" s="17"/>
      <c r="C206" s="18" t="s">
        <v>391</v>
      </c>
      <c r="D206" s="19" t="s">
        <v>36</v>
      </c>
      <c r="E206" s="20">
        <f>SUM(E207:E208)</f>
        <v>2</v>
      </c>
      <c r="F206" s="20">
        <f>SUM(F207:F208)</f>
        <v>2</v>
      </c>
      <c r="G206" s="339"/>
      <c r="H206" s="342"/>
      <c r="I206" s="78">
        <f>SUM(I207:I208)</f>
        <v>8900</v>
      </c>
      <c r="J206" s="78">
        <f t="shared" ref="J206:M206" si="57">SUM(J207:J208)</f>
        <v>8900</v>
      </c>
      <c r="K206" s="78"/>
      <c r="L206" s="78"/>
      <c r="M206" s="78">
        <f t="shared" si="57"/>
        <v>8900</v>
      </c>
      <c r="N206" s="196"/>
      <c r="O206" s="196"/>
      <c r="P206" s="196"/>
      <c r="Q206" s="23"/>
      <c r="R206" s="3"/>
      <c r="S206" s="3"/>
      <c r="T206" s="3"/>
      <c r="U206" s="24"/>
      <c r="V206" s="3"/>
      <c r="W206" s="3"/>
      <c r="X206" s="3"/>
      <c r="Y206" s="3"/>
      <c r="Z206" s="3"/>
    </row>
    <row r="207" spans="1:26" ht="25.5" hidden="1" customHeight="1" outlineLevel="1">
      <c r="A207" s="230" t="s">
        <v>137</v>
      </c>
      <c r="B207" s="17"/>
      <c r="C207" s="252" t="s">
        <v>392</v>
      </c>
      <c r="D207" s="15" t="s">
        <v>36</v>
      </c>
      <c r="E207" s="7">
        <v>1</v>
      </c>
      <c r="F207" s="7">
        <v>1</v>
      </c>
      <c r="G207" s="339"/>
      <c r="H207" s="342"/>
      <c r="I207" s="74">
        <v>5700</v>
      </c>
      <c r="J207" s="74">
        <v>5700</v>
      </c>
      <c r="K207" s="81"/>
      <c r="L207" s="236"/>
      <c r="M207" s="74">
        <f>J207</f>
        <v>5700</v>
      </c>
      <c r="N207" s="196"/>
      <c r="O207" s="196"/>
      <c r="P207" s="196"/>
      <c r="Q207" s="23"/>
      <c r="R207" s="3"/>
      <c r="S207" s="3"/>
      <c r="T207" s="3"/>
      <c r="U207" s="24"/>
      <c r="V207" s="3"/>
      <c r="W207" s="3"/>
      <c r="X207" s="3"/>
      <c r="Y207" s="3"/>
      <c r="Z207" s="3"/>
    </row>
    <row r="208" spans="1:26" ht="25.5" hidden="1" customHeight="1" outlineLevel="1">
      <c r="A208" s="230" t="s">
        <v>138</v>
      </c>
      <c r="B208" s="17"/>
      <c r="C208" s="252" t="s">
        <v>393</v>
      </c>
      <c r="D208" s="15" t="s">
        <v>36</v>
      </c>
      <c r="E208" s="7">
        <v>1</v>
      </c>
      <c r="F208" s="7">
        <v>1</v>
      </c>
      <c r="G208" s="339"/>
      <c r="H208" s="342"/>
      <c r="I208" s="74">
        <v>3200</v>
      </c>
      <c r="J208" s="74">
        <v>3200</v>
      </c>
      <c r="K208" s="81"/>
      <c r="L208" s="236"/>
      <c r="M208" s="74">
        <f>J208</f>
        <v>3200</v>
      </c>
      <c r="N208" s="196"/>
      <c r="O208" s="196"/>
      <c r="P208" s="196"/>
      <c r="Q208" s="23"/>
      <c r="R208" s="3"/>
      <c r="S208" s="3"/>
      <c r="T208" s="3"/>
      <c r="U208" s="24"/>
      <c r="V208" s="3"/>
      <c r="W208" s="3"/>
      <c r="X208" s="3"/>
      <c r="Y208" s="3"/>
      <c r="Z208" s="3"/>
    </row>
    <row r="209" spans="1:26" ht="33.75" collapsed="1">
      <c r="A209" s="49" t="s">
        <v>134</v>
      </c>
      <c r="B209" s="17"/>
      <c r="C209" s="1" t="s">
        <v>59</v>
      </c>
      <c r="D209" s="12" t="s">
        <v>30</v>
      </c>
      <c r="E209" s="5">
        <f>SUM(E210:E213)</f>
        <v>9</v>
      </c>
      <c r="F209" s="5">
        <f>SUM(F210:F213)</f>
        <v>9</v>
      </c>
      <c r="G209" s="339"/>
      <c r="H209" s="342"/>
      <c r="I209" s="73">
        <f>SUM(I210:I213)</f>
        <v>269700</v>
      </c>
      <c r="J209" s="73">
        <f>SUM(J210:J213)</f>
        <v>260970</v>
      </c>
      <c r="K209" s="73">
        <f>SUM(K210:K213)</f>
        <v>8730</v>
      </c>
      <c r="L209" s="289" t="s">
        <v>219</v>
      </c>
      <c r="M209" s="73">
        <f t="shared" ref="M209" si="58">SUM(M210:M213)</f>
        <v>260970</v>
      </c>
      <c r="N209" s="196"/>
      <c r="O209" s="196"/>
      <c r="P209" s="196"/>
      <c r="Q209" s="23"/>
      <c r="R209" s="3"/>
      <c r="S209" s="3"/>
      <c r="T209" s="3"/>
      <c r="U209" s="24"/>
      <c r="V209" s="3"/>
      <c r="W209" s="3"/>
      <c r="X209" s="3"/>
      <c r="Y209" s="3"/>
      <c r="Z209" s="3"/>
    </row>
    <row r="210" spans="1:26" ht="12.75" hidden="1" customHeight="1" outlineLevel="1">
      <c r="A210" s="17" t="s">
        <v>96</v>
      </c>
      <c r="B210" s="233"/>
      <c r="C210" s="91" t="s">
        <v>135</v>
      </c>
      <c r="D210" s="258" t="s">
        <v>30</v>
      </c>
      <c r="E210" s="259">
        <v>1</v>
      </c>
      <c r="F210" s="259">
        <v>1</v>
      </c>
      <c r="G210" s="339"/>
      <c r="H210" s="342"/>
      <c r="I210" s="72">
        <v>31700</v>
      </c>
      <c r="J210" s="72">
        <v>31700</v>
      </c>
      <c r="K210" s="81"/>
      <c r="L210" s="83"/>
      <c r="M210" s="81">
        <f>J210</f>
        <v>31700</v>
      </c>
      <c r="N210" s="196"/>
      <c r="O210" s="196"/>
      <c r="P210" s="196"/>
      <c r="Q210" s="3"/>
      <c r="R210" s="3"/>
      <c r="S210" s="3"/>
      <c r="T210" s="3"/>
      <c r="U210" s="3"/>
      <c r="V210" s="3"/>
      <c r="W210" s="3"/>
      <c r="X210" s="3"/>
      <c r="Y210" s="3"/>
      <c r="Z210" s="3"/>
    </row>
    <row r="211" spans="1:26" ht="15.75" hidden="1" customHeight="1" outlineLevel="1">
      <c r="A211" s="17" t="s">
        <v>97</v>
      </c>
      <c r="B211" s="233"/>
      <c r="C211" s="108" t="s">
        <v>394</v>
      </c>
      <c r="D211" s="258" t="s">
        <v>30</v>
      </c>
      <c r="E211" s="260">
        <v>4</v>
      </c>
      <c r="F211" s="260">
        <v>4</v>
      </c>
      <c r="G211" s="339"/>
      <c r="H211" s="342"/>
      <c r="I211" s="72">
        <v>135536</v>
      </c>
      <c r="J211" s="72">
        <v>135520</v>
      </c>
      <c r="K211" s="81">
        <f t="shared" ref="K211:K212" si="59">I211-J211</f>
        <v>16</v>
      </c>
      <c r="L211" s="318" t="s">
        <v>219</v>
      </c>
      <c r="M211" s="81">
        <f t="shared" ref="M211:M213" si="60">J211</f>
        <v>135520</v>
      </c>
      <c r="N211" s="196"/>
      <c r="O211" s="196"/>
      <c r="P211" s="196"/>
      <c r="Q211" s="3"/>
      <c r="R211" s="3"/>
      <c r="S211" s="3"/>
      <c r="T211" s="3"/>
      <c r="U211" s="3"/>
      <c r="V211" s="3"/>
      <c r="W211" s="3"/>
      <c r="X211" s="3"/>
      <c r="Y211" s="3"/>
      <c r="Z211" s="3"/>
    </row>
    <row r="212" spans="1:26" ht="15.75" hidden="1" customHeight="1" outlineLevel="1">
      <c r="A212" s="17" t="s">
        <v>136</v>
      </c>
      <c r="B212" s="233"/>
      <c r="C212" s="108" t="s">
        <v>395</v>
      </c>
      <c r="D212" s="258" t="s">
        <v>30</v>
      </c>
      <c r="E212" s="260">
        <v>2</v>
      </c>
      <c r="F212" s="260">
        <v>2</v>
      </c>
      <c r="G212" s="339"/>
      <c r="H212" s="342"/>
      <c r="I212" s="72">
        <v>34607</v>
      </c>
      <c r="J212" s="72">
        <v>25893</v>
      </c>
      <c r="K212" s="81">
        <f t="shared" si="59"/>
        <v>8714</v>
      </c>
      <c r="L212" s="317"/>
      <c r="M212" s="81">
        <f t="shared" si="60"/>
        <v>25893</v>
      </c>
      <c r="N212" s="261"/>
      <c r="O212" s="261"/>
      <c r="P212" s="261"/>
      <c r="Q212" s="96"/>
      <c r="R212" s="96"/>
      <c r="S212" s="96"/>
      <c r="T212" s="96"/>
      <c r="U212" s="96"/>
      <c r="V212" s="96"/>
      <c r="W212" s="96"/>
      <c r="X212" s="96"/>
      <c r="Y212" s="96"/>
      <c r="Z212" s="3"/>
    </row>
    <row r="213" spans="1:26" ht="12.75" hidden="1" customHeight="1" outlineLevel="1">
      <c r="A213" s="17" t="s">
        <v>237</v>
      </c>
      <c r="B213" s="262"/>
      <c r="C213" s="108" t="s">
        <v>396</v>
      </c>
      <c r="D213" s="258" t="s">
        <v>30</v>
      </c>
      <c r="E213" s="260">
        <v>2</v>
      </c>
      <c r="F213" s="260">
        <v>2</v>
      </c>
      <c r="G213" s="340"/>
      <c r="H213" s="342"/>
      <c r="I213" s="72">
        <v>67857</v>
      </c>
      <c r="J213" s="81">
        <v>67857</v>
      </c>
      <c r="K213" s="190"/>
      <c r="L213" s="196"/>
      <c r="M213" s="81">
        <f t="shared" si="60"/>
        <v>67857</v>
      </c>
      <c r="N213" s="196"/>
      <c r="O213" s="196"/>
      <c r="P213" s="196"/>
      <c r="Q213" s="3"/>
      <c r="R213" s="3"/>
      <c r="S213" s="3"/>
      <c r="T213" s="3"/>
      <c r="U213" s="3"/>
      <c r="V213" s="3"/>
      <c r="W213" s="3"/>
      <c r="X213" s="3"/>
      <c r="Y213" s="3"/>
      <c r="Z213" s="3"/>
    </row>
    <row r="214" spans="1:26" ht="66" customHeight="1" collapsed="1">
      <c r="A214" s="233"/>
      <c r="B214" s="233" t="s">
        <v>529</v>
      </c>
      <c r="C214" s="1" t="s">
        <v>472</v>
      </c>
      <c r="D214" s="239" t="s">
        <v>64</v>
      </c>
      <c r="E214" s="187"/>
      <c r="F214" s="187"/>
      <c r="G214" s="338" t="s">
        <v>474</v>
      </c>
      <c r="H214" s="341"/>
      <c r="I214" s="95"/>
      <c r="J214" s="95"/>
      <c r="K214" s="95"/>
      <c r="L214" s="95"/>
      <c r="M214" s="95"/>
      <c r="N214" s="240"/>
      <c r="O214" s="240"/>
      <c r="P214" s="196"/>
      <c r="Q214" s="3"/>
      <c r="R214" s="3"/>
      <c r="S214" s="11">
        <v>59.61</v>
      </c>
      <c r="T214" s="11">
        <v>59.54</v>
      </c>
      <c r="U214" s="11"/>
      <c r="V214" s="11"/>
      <c r="W214" s="11"/>
      <c r="X214" s="11"/>
      <c r="Y214" s="3"/>
      <c r="Z214" s="297" t="s">
        <v>525</v>
      </c>
    </row>
    <row r="215" spans="1:26" ht="40.5" customHeight="1">
      <c r="A215" s="49"/>
      <c r="B215" s="1"/>
      <c r="C215" s="1" t="s">
        <v>473</v>
      </c>
      <c r="D215" s="239"/>
      <c r="E215" s="187"/>
      <c r="F215" s="187"/>
      <c r="G215" s="339"/>
      <c r="H215" s="342"/>
      <c r="I215" s="107">
        <f>I216+I221+I225+I240+I245</f>
        <v>269056</v>
      </c>
      <c r="J215" s="107">
        <f t="shared" ref="J215:M215" si="61">J216+J221+J225+J240+J245</f>
        <v>268755</v>
      </c>
      <c r="K215" s="107">
        <f t="shared" si="61"/>
        <v>301</v>
      </c>
      <c r="L215" s="289" t="s">
        <v>219</v>
      </c>
      <c r="M215" s="107">
        <f t="shared" si="61"/>
        <v>268755</v>
      </c>
      <c r="N215" s="240"/>
      <c r="O215" s="240"/>
      <c r="P215" s="196"/>
      <c r="Q215" s="3"/>
      <c r="R215" s="3"/>
      <c r="S215" s="11"/>
      <c r="T215" s="11"/>
      <c r="U215" s="11"/>
      <c r="V215" s="11"/>
      <c r="W215" s="11"/>
      <c r="X215" s="11"/>
      <c r="Y215" s="3"/>
      <c r="Z215" s="298"/>
    </row>
    <row r="216" spans="1:26" ht="12.75" customHeight="1">
      <c r="A216" s="239">
        <v>1</v>
      </c>
      <c r="B216" s="233"/>
      <c r="C216" s="13" t="s">
        <v>475</v>
      </c>
      <c r="D216" s="12" t="s">
        <v>25</v>
      </c>
      <c r="E216" s="187">
        <f>SUM(E217:E220)</f>
        <v>2051.4700000000003</v>
      </c>
      <c r="F216" s="187">
        <f>SUM(F217:F220)</f>
        <v>2048.4300000000003</v>
      </c>
      <c r="G216" s="339"/>
      <c r="H216" s="342"/>
      <c r="I216" s="107">
        <f>SUM(I217:I220)</f>
        <v>199762</v>
      </c>
      <c r="J216" s="107">
        <f>SUM(J217:J220)</f>
        <v>199762</v>
      </c>
      <c r="K216" s="107"/>
      <c r="L216" s="107"/>
      <c r="M216" s="107">
        <f t="shared" ref="M216" si="62">SUM(M217:M220)</f>
        <v>199762</v>
      </c>
      <c r="N216" s="196"/>
      <c r="O216" s="196"/>
      <c r="P216" s="196"/>
      <c r="Q216" s="3"/>
      <c r="R216" s="3"/>
      <c r="S216" s="3"/>
      <c r="T216" s="3"/>
      <c r="U216" s="3"/>
      <c r="V216" s="3"/>
      <c r="W216" s="3"/>
      <c r="X216" s="3"/>
      <c r="Y216" s="3"/>
      <c r="Z216" s="298"/>
    </row>
    <row r="217" spans="1:26" ht="54.75" hidden="1" customHeight="1" outlineLevel="1">
      <c r="A217" s="230" t="s">
        <v>69</v>
      </c>
      <c r="B217" s="233"/>
      <c r="C217" s="108" t="s">
        <v>476</v>
      </c>
      <c r="D217" s="15" t="s">
        <v>25</v>
      </c>
      <c r="E217" s="233">
        <v>101.8</v>
      </c>
      <c r="F217" s="233">
        <v>101.8</v>
      </c>
      <c r="G217" s="339"/>
      <c r="H217" s="342"/>
      <c r="I217" s="74">
        <v>37964</v>
      </c>
      <c r="J217" s="74">
        <v>37964</v>
      </c>
      <c r="K217" s="74"/>
      <c r="L217" s="83"/>
      <c r="M217" s="188">
        <f>J217</f>
        <v>37964</v>
      </c>
      <c r="N217" s="196"/>
      <c r="O217" s="196"/>
      <c r="P217" s="196"/>
      <c r="Q217" s="3"/>
      <c r="R217" s="3"/>
      <c r="S217" s="16"/>
      <c r="T217" s="3"/>
      <c r="U217" s="3"/>
      <c r="V217" s="3"/>
      <c r="W217" s="3"/>
      <c r="X217" s="3"/>
      <c r="Y217" s="3"/>
      <c r="Z217" s="298"/>
    </row>
    <row r="218" spans="1:26" ht="39" hidden="1" customHeight="1" outlineLevel="1">
      <c r="A218" s="230" t="s">
        <v>70</v>
      </c>
      <c r="B218" s="233"/>
      <c r="C218" s="263" t="s">
        <v>477</v>
      </c>
      <c r="D218" s="15" t="s">
        <v>25</v>
      </c>
      <c r="E218" s="233">
        <v>1158</v>
      </c>
      <c r="F218" s="233">
        <v>1154.96</v>
      </c>
      <c r="G218" s="339"/>
      <c r="H218" s="342"/>
      <c r="I218" s="74">
        <v>86989</v>
      </c>
      <c r="J218" s="74">
        <v>86989</v>
      </c>
      <c r="K218" s="74"/>
      <c r="L218" s="83"/>
      <c r="M218" s="188">
        <f t="shared" ref="M218:M220" si="63">J218</f>
        <v>86989</v>
      </c>
      <c r="N218" s="196"/>
      <c r="O218" s="196"/>
      <c r="P218" s="196"/>
      <c r="Q218" s="3"/>
      <c r="R218" s="3"/>
      <c r="S218" s="16"/>
      <c r="T218" s="3"/>
      <c r="U218" s="3"/>
      <c r="V218" s="3"/>
      <c r="W218" s="3"/>
      <c r="X218" s="3"/>
      <c r="Y218" s="3"/>
      <c r="Z218" s="184"/>
    </row>
    <row r="219" spans="1:26" ht="39" hidden="1" customHeight="1" outlineLevel="1">
      <c r="A219" s="230" t="s">
        <v>71</v>
      </c>
      <c r="B219" s="233"/>
      <c r="C219" s="264" t="s">
        <v>478</v>
      </c>
      <c r="D219" s="15" t="s">
        <v>25</v>
      </c>
      <c r="E219" s="233">
        <v>452.67</v>
      </c>
      <c r="F219" s="233">
        <v>452.67</v>
      </c>
      <c r="G219" s="339"/>
      <c r="H219" s="342"/>
      <c r="I219" s="74">
        <v>33270</v>
      </c>
      <c r="J219" s="74">
        <v>33270</v>
      </c>
      <c r="K219" s="74"/>
      <c r="L219" s="83"/>
      <c r="M219" s="188">
        <f t="shared" si="63"/>
        <v>33270</v>
      </c>
      <c r="N219" s="196"/>
      <c r="O219" s="196"/>
      <c r="P219" s="196"/>
      <c r="Q219" s="3"/>
      <c r="R219" s="3"/>
      <c r="S219" s="16"/>
      <c r="T219" s="3"/>
      <c r="U219" s="3"/>
      <c r="V219" s="3"/>
      <c r="W219" s="3"/>
      <c r="X219" s="3"/>
      <c r="Y219" s="3"/>
      <c r="Z219" s="184"/>
    </row>
    <row r="220" spans="1:26" ht="39.75" hidden="1" customHeight="1" outlineLevel="1">
      <c r="A220" s="230" t="s">
        <v>72</v>
      </c>
      <c r="B220" s="17"/>
      <c r="C220" s="109" t="s">
        <v>479</v>
      </c>
      <c r="D220" s="15" t="s">
        <v>25</v>
      </c>
      <c r="E220" s="233">
        <v>339</v>
      </c>
      <c r="F220" s="233">
        <v>339</v>
      </c>
      <c r="G220" s="339"/>
      <c r="H220" s="342"/>
      <c r="I220" s="74">
        <v>41539</v>
      </c>
      <c r="J220" s="74">
        <v>41539</v>
      </c>
      <c r="K220" s="74"/>
      <c r="L220" s="84"/>
      <c r="M220" s="188">
        <f t="shared" si="63"/>
        <v>41539</v>
      </c>
      <c r="N220" s="196"/>
      <c r="O220" s="196"/>
      <c r="P220" s="196"/>
      <c r="Q220" s="3"/>
      <c r="R220" s="3"/>
      <c r="S220" s="16"/>
      <c r="T220" s="3"/>
      <c r="U220" s="3"/>
      <c r="V220" s="3"/>
      <c r="W220" s="3"/>
      <c r="X220" s="3"/>
      <c r="Y220" s="3"/>
      <c r="Z220" s="185"/>
    </row>
    <row r="221" spans="1:26" ht="25.5" collapsed="1">
      <c r="A221" s="239">
        <v>2</v>
      </c>
      <c r="B221" s="17"/>
      <c r="C221" s="13" t="s">
        <v>480</v>
      </c>
      <c r="D221" s="12" t="s">
        <v>36</v>
      </c>
      <c r="E221" s="5">
        <f>E222</f>
        <v>2</v>
      </c>
      <c r="F221" s="5">
        <f>F222</f>
        <v>2</v>
      </c>
      <c r="G221" s="339"/>
      <c r="H221" s="342"/>
      <c r="I221" s="70">
        <f>I222</f>
        <v>989</v>
      </c>
      <c r="J221" s="70">
        <f t="shared" ref="J221:M221" si="64">J222</f>
        <v>989</v>
      </c>
      <c r="K221" s="70"/>
      <c r="L221" s="70"/>
      <c r="M221" s="70">
        <f t="shared" si="64"/>
        <v>989</v>
      </c>
      <c r="N221" s="196"/>
      <c r="O221" s="196"/>
      <c r="P221" s="196"/>
      <c r="Q221" s="3"/>
      <c r="R221" s="3"/>
      <c r="S221" s="3"/>
      <c r="T221" s="3"/>
      <c r="U221" s="3"/>
      <c r="V221" s="3"/>
      <c r="W221" s="3"/>
      <c r="X221" s="3"/>
      <c r="Y221" s="3"/>
      <c r="Z221" s="182"/>
    </row>
    <row r="222" spans="1:26" ht="33.75" customHeight="1">
      <c r="A222" s="241" t="s">
        <v>77</v>
      </c>
      <c r="B222" s="233"/>
      <c r="C222" s="18" t="s">
        <v>37</v>
      </c>
      <c r="D222" s="19" t="s">
        <v>36</v>
      </c>
      <c r="E222" s="20">
        <f>SUM(E223:E224)</f>
        <v>2</v>
      </c>
      <c r="F222" s="20">
        <f>SUM(F223:F224)</f>
        <v>2</v>
      </c>
      <c r="G222" s="339"/>
      <c r="H222" s="342"/>
      <c r="I222" s="69">
        <f>SUM(I223:I224)</f>
        <v>989</v>
      </c>
      <c r="J222" s="69">
        <f>SUM(J223:J224)</f>
        <v>989</v>
      </c>
      <c r="K222" s="69"/>
      <c r="L222" s="69"/>
      <c r="M222" s="69">
        <f>SUM(M223:M224)</f>
        <v>989</v>
      </c>
      <c r="N222" s="196"/>
      <c r="O222" s="196"/>
      <c r="P222" s="196"/>
      <c r="Q222" s="3"/>
      <c r="R222" s="3"/>
      <c r="S222" s="3"/>
      <c r="T222" s="3"/>
      <c r="U222" s="3"/>
      <c r="V222" s="3"/>
      <c r="W222" s="3"/>
      <c r="X222" s="3"/>
      <c r="Y222" s="3"/>
      <c r="Z222" s="182"/>
    </row>
    <row r="223" spans="1:26" ht="52.5" hidden="1" customHeight="1" outlineLevel="1">
      <c r="A223" s="230" t="s">
        <v>74</v>
      </c>
      <c r="B223" s="233"/>
      <c r="C223" s="108" t="s">
        <v>476</v>
      </c>
      <c r="D223" s="15" t="s">
        <v>36</v>
      </c>
      <c r="E223" s="7">
        <v>1</v>
      </c>
      <c r="F223" s="233">
        <v>1</v>
      </c>
      <c r="G223" s="339"/>
      <c r="H223" s="342"/>
      <c r="I223" s="74">
        <v>472</v>
      </c>
      <c r="J223" s="74">
        <v>472</v>
      </c>
      <c r="K223" s="81"/>
      <c r="L223" s="84"/>
      <c r="M223" s="188">
        <f>J223</f>
        <v>472</v>
      </c>
      <c r="N223" s="196"/>
      <c r="O223" s="196"/>
      <c r="P223" s="196"/>
      <c r="Q223" s="3"/>
      <c r="R223" s="3"/>
      <c r="S223" s="3"/>
      <c r="T223" s="3"/>
      <c r="U223" s="3"/>
      <c r="V223" s="3"/>
      <c r="W223" s="3"/>
      <c r="X223" s="3"/>
      <c r="Y223" s="3"/>
      <c r="Z223" s="182"/>
    </row>
    <row r="224" spans="1:26" ht="40.5" hidden="1" customHeight="1" outlineLevel="1">
      <c r="A224" s="230" t="s">
        <v>75</v>
      </c>
      <c r="B224" s="233"/>
      <c r="C224" s="109" t="s">
        <v>479</v>
      </c>
      <c r="D224" s="15" t="s">
        <v>36</v>
      </c>
      <c r="E224" s="7">
        <v>1</v>
      </c>
      <c r="F224" s="233">
        <v>1</v>
      </c>
      <c r="G224" s="339"/>
      <c r="H224" s="342"/>
      <c r="I224" s="74">
        <v>517</v>
      </c>
      <c r="J224" s="74">
        <v>517</v>
      </c>
      <c r="K224" s="81"/>
      <c r="L224" s="236"/>
      <c r="M224" s="188">
        <f t="shared" ref="M224" si="65">J224</f>
        <v>517</v>
      </c>
      <c r="N224" s="196"/>
      <c r="O224" s="196"/>
      <c r="P224" s="196"/>
      <c r="Q224" s="3"/>
      <c r="R224" s="3"/>
      <c r="S224" s="3"/>
      <c r="T224" s="3"/>
      <c r="U224" s="3"/>
      <c r="V224" s="3"/>
      <c r="W224" s="3"/>
      <c r="X224" s="3"/>
      <c r="Y224" s="3"/>
      <c r="Z224" s="3"/>
    </row>
    <row r="225" spans="1:26" ht="25.5" customHeight="1" collapsed="1">
      <c r="A225" s="242" t="s">
        <v>136</v>
      </c>
      <c r="B225" s="233"/>
      <c r="C225" s="13" t="s">
        <v>60</v>
      </c>
      <c r="D225" s="12" t="s">
        <v>43</v>
      </c>
      <c r="E225" s="5">
        <f>E226+E229</f>
        <v>7</v>
      </c>
      <c r="F225" s="5">
        <f>F226+F229</f>
        <v>7</v>
      </c>
      <c r="G225" s="339"/>
      <c r="H225" s="342"/>
      <c r="I225" s="110">
        <f>I226+I229+I236+I238</f>
        <v>17726</v>
      </c>
      <c r="J225" s="110">
        <f t="shared" ref="J225:M225" si="66">J226+J229+J236+J238</f>
        <v>17726</v>
      </c>
      <c r="K225" s="110"/>
      <c r="L225" s="110"/>
      <c r="M225" s="110">
        <f t="shared" si="66"/>
        <v>17726</v>
      </c>
      <c r="N225" s="196"/>
      <c r="O225" s="196"/>
      <c r="P225" s="196"/>
      <c r="Q225" s="3"/>
      <c r="R225" s="3"/>
      <c r="S225" s="3"/>
      <c r="T225" s="3"/>
      <c r="U225" s="3"/>
      <c r="V225" s="3"/>
      <c r="W225" s="3"/>
      <c r="X225" s="3"/>
      <c r="Y225" s="3"/>
      <c r="Z225" s="3"/>
    </row>
    <row r="226" spans="1:26" ht="25.5" customHeight="1">
      <c r="A226" s="241" t="s">
        <v>79</v>
      </c>
      <c r="B226" s="233"/>
      <c r="C226" s="229" t="s">
        <v>60</v>
      </c>
      <c r="D226" s="19" t="s">
        <v>43</v>
      </c>
      <c r="E226" s="20">
        <f>SUM(E227:E228)</f>
        <v>2</v>
      </c>
      <c r="F226" s="20">
        <f>SUM(F227:F228)</f>
        <v>2</v>
      </c>
      <c r="G226" s="339"/>
      <c r="H226" s="342"/>
      <c r="I226" s="111">
        <f>SUM(I227:I228)</f>
        <v>16944</v>
      </c>
      <c r="J226" s="111">
        <f>SUM(J227:J228)</f>
        <v>16944</v>
      </c>
      <c r="K226" s="111"/>
      <c r="L226" s="111"/>
      <c r="M226" s="111">
        <f t="shared" ref="M226" si="67">SUM(M227:M228)</f>
        <v>16944</v>
      </c>
      <c r="N226" s="196"/>
      <c r="O226" s="196"/>
      <c r="P226" s="196"/>
      <c r="Q226" s="3"/>
      <c r="R226" s="3"/>
      <c r="S226" s="3"/>
      <c r="T226" s="3"/>
      <c r="U226" s="3"/>
      <c r="V226" s="3"/>
      <c r="W226" s="3"/>
      <c r="X226" s="3"/>
      <c r="Y226" s="3"/>
      <c r="Z226" s="3"/>
    </row>
    <row r="227" spans="1:26" ht="30.75" hidden="1" customHeight="1" outlineLevel="1">
      <c r="A227" s="230" t="s">
        <v>481</v>
      </c>
      <c r="B227" s="233"/>
      <c r="C227" s="263" t="s">
        <v>482</v>
      </c>
      <c r="D227" s="15" t="s">
        <v>43</v>
      </c>
      <c r="E227" s="7">
        <v>1</v>
      </c>
      <c r="F227" s="233">
        <v>1</v>
      </c>
      <c r="G227" s="339"/>
      <c r="H227" s="342"/>
      <c r="I227" s="74">
        <v>828</v>
      </c>
      <c r="J227" s="74">
        <v>828</v>
      </c>
      <c r="K227" s="81"/>
      <c r="L227" s="235"/>
      <c r="M227" s="71">
        <f>J227</f>
        <v>828</v>
      </c>
      <c r="N227" s="196"/>
      <c r="O227" s="196"/>
      <c r="P227" s="196"/>
      <c r="Q227" s="3"/>
      <c r="R227" s="3"/>
      <c r="S227" s="3"/>
      <c r="T227" s="3"/>
      <c r="U227" s="3"/>
      <c r="V227" s="3"/>
      <c r="W227" s="3"/>
      <c r="X227" s="3"/>
      <c r="Y227" s="3"/>
      <c r="Z227" s="3"/>
    </row>
    <row r="228" spans="1:26" ht="68.25" hidden="1" customHeight="1" outlineLevel="1">
      <c r="A228" s="230" t="s">
        <v>483</v>
      </c>
      <c r="B228" s="233"/>
      <c r="C228" s="263" t="s">
        <v>484</v>
      </c>
      <c r="D228" s="15" t="s">
        <v>43</v>
      </c>
      <c r="E228" s="7">
        <v>1</v>
      </c>
      <c r="F228" s="233">
        <v>1</v>
      </c>
      <c r="G228" s="339"/>
      <c r="H228" s="342"/>
      <c r="I228" s="74">
        <v>16116</v>
      </c>
      <c r="J228" s="74">
        <v>16116</v>
      </c>
      <c r="K228" s="81"/>
      <c r="L228" s="235"/>
      <c r="M228" s="71">
        <f>J228</f>
        <v>16116</v>
      </c>
      <c r="N228" s="196"/>
      <c r="O228" s="196"/>
      <c r="P228" s="196"/>
      <c r="Q228" s="3"/>
      <c r="R228" s="3"/>
      <c r="S228" s="3"/>
      <c r="T228" s="3"/>
      <c r="U228" s="3"/>
      <c r="V228" s="3"/>
      <c r="W228" s="3"/>
      <c r="X228" s="3"/>
      <c r="Y228" s="3"/>
      <c r="Z228" s="3"/>
    </row>
    <row r="229" spans="1:26" ht="13.5" collapsed="1">
      <c r="A229" s="265" t="s">
        <v>80</v>
      </c>
      <c r="B229" s="112"/>
      <c r="C229" s="266" t="s">
        <v>249</v>
      </c>
      <c r="D229" s="113" t="s">
        <v>43</v>
      </c>
      <c r="E229" s="114">
        <f>E230+E232+E234+E236+E238</f>
        <v>5</v>
      </c>
      <c r="F229" s="114">
        <f>F230+F232+F234+F236+F238</f>
        <v>5</v>
      </c>
      <c r="G229" s="339"/>
      <c r="H229" s="342"/>
      <c r="I229" s="115">
        <f>I230+I232+I234</f>
        <v>223</v>
      </c>
      <c r="J229" s="115">
        <f t="shared" ref="J229:M229" si="68">J230+J232+J234</f>
        <v>223</v>
      </c>
      <c r="K229" s="115"/>
      <c r="L229" s="115"/>
      <c r="M229" s="115">
        <f t="shared" si="68"/>
        <v>223</v>
      </c>
      <c r="N229" s="261"/>
      <c r="O229" s="261"/>
      <c r="P229" s="261"/>
      <c r="Q229" s="116"/>
      <c r="R229" s="96"/>
      <c r="S229" s="96"/>
      <c r="T229" s="96"/>
      <c r="U229" s="117"/>
      <c r="V229" s="96"/>
      <c r="W229" s="96"/>
      <c r="X229" s="96"/>
      <c r="Y229" s="96"/>
      <c r="Z229" s="96"/>
    </row>
    <row r="230" spans="1:26" ht="15.75">
      <c r="A230" s="267" t="s">
        <v>485</v>
      </c>
      <c r="B230" s="268"/>
      <c r="C230" s="269" t="s">
        <v>486</v>
      </c>
      <c r="D230" s="270" t="s">
        <v>43</v>
      </c>
      <c r="E230" s="270">
        <f>E231</f>
        <v>1</v>
      </c>
      <c r="F230" s="270">
        <f>F231</f>
        <v>1</v>
      </c>
      <c r="G230" s="339"/>
      <c r="H230" s="342"/>
      <c r="I230" s="225">
        <f>I231</f>
        <v>45</v>
      </c>
      <c r="J230" s="225">
        <f t="shared" ref="J230:M230" si="69">J231</f>
        <v>45</v>
      </c>
      <c r="K230" s="225"/>
      <c r="L230" s="225"/>
      <c r="M230" s="225">
        <f t="shared" si="69"/>
        <v>45</v>
      </c>
      <c r="N230" s="196"/>
      <c r="O230" s="196"/>
      <c r="P230" s="196"/>
      <c r="Q230" s="3"/>
      <c r="R230" s="3"/>
      <c r="S230" s="3"/>
      <c r="T230" s="3"/>
      <c r="U230" s="3"/>
      <c r="V230" s="3"/>
      <c r="W230" s="3"/>
      <c r="X230" s="3"/>
      <c r="Y230" s="3"/>
      <c r="Z230" s="3"/>
    </row>
    <row r="231" spans="1:26" ht="25.5" hidden="1" customHeight="1" outlineLevel="1">
      <c r="A231" s="271" t="s">
        <v>485</v>
      </c>
      <c r="B231" s="122"/>
      <c r="C231" s="123" t="s">
        <v>487</v>
      </c>
      <c r="D231" s="196" t="s">
        <v>43</v>
      </c>
      <c r="E231" s="196">
        <v>1</v>
      </c>
      <c r="F231" s="196">
        <v>1</v>
      </c>
      <c r="G231" s="339"/>
      <c r="H231" s="342"/>
      <c r="I231" s="190">
        <v>45</v>
      </c>
      <c r="J231" s="190">
        <v>45</v>
      </c>
      <c r="K231" s="190"/>
      <c r="L231" s="196"/>
      <c r="M231" s="190">
        <f>J231</f>
        <v>45</v>
      </c>
      <c r="N231" s="196"/>
      <c r="O231" s="196"/>
      <c r="P231" s="196"/>
      <c r="Q231" s="3"/>
      <c r="R231" s="3"/>
      <c r="S231" s="3"/>
      <c r="T231" s="3"/>
      <c r="U231" s="3"/>
      <c r="V231" s="3"/>
      <c r="W231" s="3"/>
      <c r="X231" s="3"/>
      <c r="Y231" s="3"/>
      <c r="Z231" s="3"/>
    </row>
    <row r="232" spans="1:26" ht="15.75" collapsed="1">
      <c r="A232" s="267" t="s">
        <v>488</v>
      </c>
      <c r="B232" s="272"/>
      <c r="C232" s="273" t="s">
        <v>489</v>
      </c>
      <c r="D232" s="270" t="s">
        <v>43</v>
      </c>
      <c r="E232" s="270">
        <f>E233</f>
        <v>1</v>
      </c>
      <c r="F232" s="270">
        <f>F233</f>
        <v>1</v>
      </c>
      <c r="G232" s="339"/>
      <c r="H232" s="342"/>
      <c r="I232" s="225">
        <f>I233</f>
        <v>89</v>
      </c>
      <c r="J232" s="225">
        <f t="shared" ref="J232:M232" si="70">J233</f>
        <v>89</v>
      </c>
      <c r="K232" s="225"/>
      <c r="L232" s="225"/>
      <c r="M232" s="225">
        <f t="shared" si="70"/>
        <v>89</v>
      </c>
      <c r="N232" s="196"/>
      <c r="O232" s="196"/>
      <c r="P232" s="196"/>
      <c r="Q232" s="3"/>
      <c r="R232" s="3"/>
      <c r="S232" s="3"/>
      <c r="T232" s="3"/>
      <c r="U232" s="3"/>
      <c r="V232" s="3"/>
      <c r="W232" s="3"/>
      <c r="X232" s="3"/>
      <c r="Y232" s="3"/>
      <c r="Z232" s="3"/>
    </row>
    <row r="233" spans="1:26" ht="25.5" hidden="1" customHeight="1" outlineLevel="1">
      <c r="A233" s="17" t="s">
        <v>488</v>
      </c>
      <c r="B233" s="122"/>
      <c r="C233" s="123" t="s">
        <v>487</v>
      </c>
      <c r="D233" s="196" t="s">
        <v>43</v>
      </c>
      <c r="E233" s="196">
        <v>1</v>
      </c>
      <c r="F233" s="196">
        <v>1</v>
      </c>
      <c r="G233" s="339"/>
      <c r="H233" s="342"/>
      <c r="I233" s="190">
        <v>89</v>
      </c>
      <c r="J233" s="190">
        <v>89</v>
      </c>
      <c r="K233" s="190"/>
      <c r="L233" s="196"/>
      <c r="M233" s="190">
        <f>J233</f>
        <v>89</v>
      </c>
      <c r="N233" s="196"/>
      <c r="O233" s="196"/>
      <c r="P233" s="196"/>
      <c r="Q233" s="3"/>
      <c r="R233" s="3"/>
      <c r="S233" s="3"/>
      <c r="T233" s="3"/>
      <c r="U233" s="3"/>
      <c r="V233" s="3"/>
      <c r="W233" s="3"/>
      <c r="X233" s="3"/>
      <c r="Y233" s="3"/>
      <c r="Z233" s="3"/>
    </row>
    <row r="234" spans="1:26" ht="15.75" collapsed="1">
      <c r="A234" s="267" t="s">
        <v>490</v>
      </c>
      <c r="B234" s="272"/>
      <c r="C234" s="273" t="s">
        <v>491</v>
      </c>
      <c r="D234" s="270" t="s">
        <v>43</v>
      </c>
      <c r="E234" s="270">
        <f>E235</f>
        <v>1</v>
      </c>
      <c r="F234" s="270">
        <f>F235</f>
        <v>1</v>
      </c>
      <c r="G234" s="339"/>
      <c r="H234" s="342"/>
      <c r="I234" s="225">
        <f>I235</f>
        <v>89</v>
      </c>
      <c r="J234" s="225">
        <f t="shared" ref="J234:M234" si="71">J235</f>
        <v>89</v>
      </c>
      <c r="K234" s="225"/>
      <c r="L234" s="225"/>
      <c r="M234" s="225">
        <f t="shared" si="71"/>
        <v>89</v>
      </c>
      <c r="N234" s="196"/>
      <c r="O234" s="196"/>
      <c r="P234" s="196"/>
      <c r="Q234" s="3"/>
      <c r="R234" s="3"/>
      <c r="S234" s="3"/>
      <c r="T234" s="3"/>
      <c r="U234" s="3"/>
      <c r="V234" s="3"/>
      <c r="W234" s="3"/>
      <c r="X234" s="3"/>
      <c r="Y234" s="3"/>
      <c r="Z234" s="3"/>
    </row>
    <row r="235" spans="1:26" ht="25.5" hidden="1" customHeight="1" outlineLevel="1">
      <c r="A235" s="17" t="s">
        <v>490</v>
      </c>
      <c r="B235" s="122"/>
      <c r="C235" s="123" t="s">
        <v>487</v>
      </c>
      <c r="D235" s="274" t="s">
        <v>43</v>
      </c>
      <c r="E235" s="196">
        <v>1</v>
      </c>
      <c r="F235" s="196">
        <v>1</v>
      </c>
      <c r="G235" s="339"/>
      <c r="H235" s="342"/>
      <c r="I235" s="190">
        <v>89</v>
      </c>
      <c r="J235" s="190">
        <v>89</v>
      </c>
      <c r="K235" s="190"/>
      <c r="L235" s="196"/>
      <c r="M235" s="190">
        <f>J235</f>
        <v>89</v>
      </c>
      <c r="N235" s="196"/>
      <c r="O235" s="196"/>
      <c r="P235" s="196"/>
      <c r="Q235" s="3"/>
      <c r="R235" s="3"/>
      <c r="S235" s="3"/>
      <c r="T235" s="3"/>
      <c r="U235" s="3"/>
      <c r="V235" s="3"/>
      <c r="W235" s="3"/>
      <c r="X235" s="3"/>
      <c r="Y235" s="3"/>
      <c r="Z235" s="3"/>
    </row>
    <row r="236" spans="1:26" ht="27" collapsed="1">
      <c r="A236" s="86" t="s">
        <v>110</v>
      </c>
      <c r="B236" s="275"/>
      <c r="C236" s="276" t="s">
        <v>492</v>
      </c>
      <c r="D236" s="277" t="s">
        <v>43</v>
      </c>
      <c r="E236" s="277">
        <f>E237</f>
        <v>1</v>
      </c>
      <c r="F236" s="277">
        <f>F237</f>
        <v>1</v>
      </c>
      <c r="G236" s="339"/>
      <c r="H236" s="342"/>
      <c r="I236" s="226">
        <f>I237</f>
        <v>380</v>
      </c>
      <c r="J236" s="226">
        <f t="shared" ref="J236:M236" si="72">J237</f>
        <v>380</v>
      </c>
      <c r="K236" s="226"/>
      <c r="L236" s="226"/>
      <c r="M236" s="226">
        <f t="shared" si="72"/>
        <v>380</v>
      </c>
      <c r="N236" s="196"/>
      <c r="O236" s="196"/>
      <c r="P236" s="196"/>
      <c r="Q236" s="3"/>
      <c r="R236" s="3"/>
      <c r="S236" s="3"/>
      <c r="T236" s="3"/>
      <c r="U236" s="3"/>
      <c r="V236" s="3"/>
      <c r="W236" s="3"/>
      <c r="X236" s="3"/>
      <c r="Y236" s="3"/>
      <c r="Z236" s="3"/>
    </row>
    <row r="237" spans="1:26" ht="25.5" hidden="1" customHeight="1" outlineLevel="1">
      <c r="A237" s="17" t="s">
        <v>493</v>
      </c>
      <c r="B237" s="122"/>
      <c r="C237" s="123" t="s">
        <v>487</v>
      </c>
      <c r="D237" s="196" t="s">
        <v>43</v>
      </c>
      <c r="E237" s="196">
        <v>1</v>
      </c>
      <c r="F237" s="196">
        <v>1</v>
      </c>
      <c r="G237" s="339"/>
      <c r="H237" s="342"/>
      <c r="I237" s="190">
        <v>380</v>
      </c>
      <c r="J237" s="190">
        <v>380</v>
      </c>
      <c r="K237" s="190"/>
      <c r="L237" s="196"/>
      <c r="M237" s="190">
        <f>J237</f>
        <v>380</v>
      </c>
      <c r="N237" s="196"/>
      <c r="O237" s="196"/>
      <c r="P237" s="196"/>
      <c r="Q237" s="3"/>
      <c r="R237" s="3"/>
      <c r="S237" s="3"/>
      <c r="T237" s="3"/>
      <c r="U237" s="3"/>
      <c r="V237" s="3"/>
      <c r="W237" s="3"/>
      <c r="X237" s="3"/>
      <c r="Y237" s="3"/>
      <c r="Z237" s="3"/>
    </row>
    <row r="238" spans="1:26" ht="15.75" collapsed="1">
      <c r="A238" s="86" t="s">
        <v>111</v>
      </c>
      <c r="B238" s="275"/>
      <c r="C238" s="276" t="s">
        <v>42</v>
      </c>
      <c r="D238" s="277" t="s">
        <v>43</v>
      </c>
      <c r="E238" s="277">
        <f>E239</f>
        <v>1</v>
      </c>
      <c r="F238" s="277">
        <f>F239</f>
        <v>1</v>
      </c>
      <c r="G238" s="339"/>
      <c r="H238" s="342"/>
      <c r="I238" s="226">
        <f>I239</f>
        <v>179</v>
      </c>
      <c r="J238" s="226">
        <f t="shared" ref="J238:M238" si="73">J239</f>
        <v>179</v>
      </c>
      <c r="K238" s="226"/>
      <c r="L238" s="226"/>
      <c r="M238" s="226">
        <f t="shared" si="73"/>
        <v>179</v>
      </c>
      <c r="N238" s="196"/>
      <c r="O238" s="196"/>
      <c r="P238" s="196"/>
      <c r="Q238" s="3"/>
      <c r="R238" s="3"/>
      <c r="S238" s="3"/>
      <c r="T238" s="3"/>
      <c r="U238" s="3"/>
      <c r="V238" s="3"/>
      <c r="W238" s="3"/>
      <c r="X238" s="3"/>
      <c r="Y238" s="3"/>
      <c r="Z238" s="3"/>
    </row>
    <row r="239" spans="1:26" ht="25.5" hidden="1" customHeight="1" outlineLevel="1">
      <c r="A239" s="17" t="s">
        <v>494</v>
      </c>
      <c r="B239" s="122"/>
      <c r="C239" s="123" t="s">
        <v>487</v>
      </c>
      <c r="D239" s="196" t="s">
        <v>43</v>
      </c>
      <c r="E239" s="196">
        <v>1</v>
      </c>
      <c r="F239" s="196">
        <v>1</v>
      </c>
      <c r="G239" s="339"/>
      <c r="H239" s="342"/>
      <c r="I239" s="190">
        <v>179</v>
      </c>
      <c r="J239" s="190">
        <v>179</v>
      </c>
      <c r="K239" s="190"/>
      <c r="L239" s="196"/>
      <c r="M239" s="190">
        <f>J239</f>
        <v>179</v>
      </c>
      <c r="N239" s="196"/>
      <c r="O239" s="196"/>
      <c r="P239" s="196"/>
      <c r="Q239" s="3"/>
      <c r="R239" s="3"/>
      <c r="S239" s="3"/>
      <c r="T239" s="3"/>
      <c r="U239" s="3"/>
      <c r="V239" s="3"/>
      <c r="W239" s="3"/>
      <c r="X239" s="3"/>
      <c r="Y239" s="3"/>
      <c r="Z239" s="3"/>
    </row>
    <row r="240" spans="1:26" ht="33.75" collapsed="1">
      <c r="A240" s="278">
        <v>4</v>
      </c>
      <c r="B240" s="196"/>
      <c r="C240" s="279" t="s">
        <v>44</v>
      </c>
      <c r="D240" s="278" t="s">
        <v>30</v>
      </c>
      <c r="E240" s="278">
        <f>E241</f>
        <v>18</v>
      </c>
      <c r="F240" s="278">
        <f>F241</f>
        <v>18</v>
      </c>
      <c r="G240" s="339"/>
      <c r="H240" s="342"/>
      <c r="I240" s="227">
        <f>I241</f>
        <v>16278</v>
      </c>
      <c r="J240" s="227">
        <f>J241</f>
        <v>15977</v>
      </c>
      <c r="K240" s="227">
        <f>K241</f>
        <v>301</v>
      </c>
      <c r="L240" s="289" t="s">
        <v>219</v>
      </c>
      <c r="M240" s="227">
        <f>M241</f>
        <v>15977</v>
      </c>
      <c r="N240" s="196"/>
      <c r="O240" s="196"/>
      <c r="P240" s="196"/>
      <c r="Q240" s="3"/>
      <c r="R240" s="3"/>
      <c r="S240" s="3"/>
      <c r="T240" s="3"/>
      <c r="U240" s="3"/>
      <c r="V240" s="3"/>
      <c r="W240" s="3"/>
      <c r="X240" s="3"/>
      <c r="Y240" s="3"/>
      <c r="Z240" s="3"/>
    </row>
    <row r="241" spans="1:26" ht="33.75">
      <c r="A241" s="280" t="s">
        <v>81</v>
      </c>
      <c r="B241" s="196"/>
      <c r="C241" s="281" t="s">
        <v>31</v>
      </c>
      <c r="D241" s="270" t="s">
        <v>30</v>
      </c>
      <c r="E241" s="270">
        <f>SUM(E242:E244)</f>
        <v>18</v>
      </c>
      <c r="F241" s="270">
        <f>SUM(F242:F244)</f>
        <v>18</v>
      </c>
      <c r="G241" s="339"/>
      <c r="H241" s="342"/>
      <c r="I241" s="225">
        <f>SUM(I242:I244)</f>
        <v>16278</v>
      </c>
      <c r="J241" s="225">
        <f t="shared" ref="J241:M241" si="74">SUM(J242:J244)</f>
        <v>15977</v>
      </c>
      <c r="K241" s="225">
        <f t="shared" si="74"/>
        <v>301</v>
      </c>
      <c r="L241" s="203" t="s">
        <v>219</v>
      </c>
      <c r="M241" s="225">
        <f t="shared" si="74"/>
        <v>15977</v>
      </c>
      <c r="N241" s="196"/>
      <c r="O241" s="196"/>
      <c r="P241" s="196"/>
      <c r="Q241" s="3"/>
      <c r="R241" s="3"/>
      <c r="S241" s="3"/>
      <c r="T241" s="3"/>
      <c r="U241" s="3"/>
      <c r="V241" s="3"/>
      <c r="W241" s="3"/>
      <c r="X241" s="3"/>
      <c r="Y241" s="3"/>
      <c r="Z241" s="3"/>
    </row>
    <row r="242" spans="1:26" ht="25.5" hidden="1" outlineLevel="1">
      <c r="A242" s="280" t="s">
        <v>495</v>
      </c>
      <c r="B242" s="196"/>
      <c r="C242" s="282" t="s">
        <v>496</v>
      </c>
      <c r="D242" s="196" t="s">
        <v>30</v>
      </c>
      <c r="E242" s="196">
        <v>1</v>
      </c>
      <c r="F242" s="196">
        <v>1</v>
      </c>
      <c r="G242" s="339"/>
      <c r="H242" s="342"/>
      <c r="I242" s="190">
        <v>1099</v>
      </c>
      <c r="J242" s="190">
        <v>1099</v>
      </c>
      <c r="K242" s="190"/>
      <c r="L242" s="196"/>
      <c r="M242" s="190">
        <f>J242</f>
        <v>1099</v>
      </c>
      <c r="N242" s="196"/>
      <c r="O242" s="196"/>
      <c r="P242" s="196"/>
      <c r="Q242" s="3"/>
      <c r="R242" s="3"/>
      <c r="S242" s="3"/>
      <c r="T242" s="3"/>
      <c r="U242" s="3"/>
      <c r="V242" s="3"/>
      <c r="W242" s="3"/>
      <c r="X242" s="3"/>
      <c r="Y242" s="3"/>
      <c r="Z242" s="3"/>
    </row>
    <row r="243" spans="1:26" ht="25.5" hidden="1" outlineLevel="1">
      <c r="A243" s="280" t="s">
        <v>497</v>
      </c>
      <c r="B243" s="196"/>
      <c r="C243" s="14" t="s">
        <v>498</v>
      </c>
      <c r="D243" s="196" t="s">
        <v>30</v>
      </c>
      <c r="E243" s="196">
        <v>14</v>
      </c>
      <c r="F243" s="196">
        <v>14</v>
      </c>
      <c r="G243" s="339"/>
      <c r="H243" s="342"/>
      <c r="I243" s="190">
        <v>1417</v>
      </c>
      <c r="J243" s="190">
        <v>1417</v>
      </c>
      <c r="K243" s="190"/>
      <c r="L243" s="196"/>
      <c r="M243" s="190">
        <f>J243</f>
        <v>1417</v>
      </c>
      <c r="N243" s="196"/>
      <c r="O243" s="196"/>
      <c r="P243" s="196"/>
      <c r="Q243" s="3"/>
      <c r="R243" s="3"/>
      <c r="S243" s="3"/>
      <c r="T243" s="3"/>
      <c r="U243" s="3"/>
      <c r="V243" s="3"/>
      <c r="W243" s="3"/>
      <c r="X243" s="3"/>
      <c r="Y243" s="3"/>
      <c r="Z243" s="3"/>
    </row>
    <row r="244" spans="1:26" ht="38.25" hidden="1" customHeight="1" outlineLevel="1">
      <c r="A244" s="280" t="s">
        <v>499</v>
      </c>
      <c r="B244" s="196"/>
      <c r="C244" s="14" t="s">
        <v>500</v>
      </c>
      <c r="D244" s="196" t="s">
        <v>30</v>
      </c>
      <c r="E244" s="196">
        <v>3</v>
      </c>
      <c r="F244" s="196">
        <v>3</v>
      </c>
      <c r="G244" s="339"/>
      <c r="H244" s="342"/>
      <c r="I244" s="190">
        <v>13762</v>
      </c>
      <c r="J244" s="190">
        <v>13461</v>
      </c>
      <c r="K244" s="190">
        <f>I244-J244</f>
        <v>301</v>
      </c>
      <c r="L244" s="228" t="s">
        <v>219</v>
      </c>
      <c r="M244" s="190">
        <f>J244</f>
        <v>13461</v>
      </c>
      <c r="N244" s="196"/>
      <c r="O244" s="196"/>
      <c r="P244" s="196"/>
      <c r="Q244" s="3"/>
      <c r="R244" s="3"/>
      <c r="S244" s="3"/>
      <c r="T244" s="3"/>
      <c r="U244" s="3"/>
      <c r="V244" s="3"/>
      <c r="W244" s="3"/>
      <c r="X244" s="3"/>
      <c r="Y244" s="3"/>
      <c r="Z244" s="3"/>
    </row>
    <row r="245" spans="1:26" collapsed="1">
      <c r="A245" s="283" t="s">
        <v>115</v>
      </c>
      <c r="B245" s="196"/>
      <c r="C245" s="124" t="s">
        <v>59</v>
      </c>
      <c r="D245" s="278" t="s">
        <v>30</v>
      </c>
      <c r="E245" s="278">
        <f>E246</f>
        <v>1</v>
      </c>
      <c r="F245" s="278">
        <f>F246</f>
        <v>1</v>
      </c>
      <c r="G245" s="339"/>
      <c r="H245" s="342"/>
      <c r="I245" s="227">
        <f>I246</f>
        <v>34301</v>
      </c>
      <c r="J245" s="227">
        <f t="shared" ref="J245:M245" si="75">J246</f>
        <v>34301</v>
      </c>
      <c r="K245" s="227"/>
      <c r="L245" s="227"/>
      <c r="M245" s="227">
        <f t="shared" si="75"/>
        <v>34301</v>
      </c>
      <c r="N245" s="196"/>
      <c r="O245" s="196"/>
      <c r="P245" s="196"/>
      <c r="Q245" s="3"/>
      <c r="R245" s="3"/>
      <c r="S245" s="3"/>
      <c r="T245" s="3"/>
      <c r="U245" s="3"/>
      <c r="V245" s="3"/>
      <c r="W245" s="3"/>
      <c r="X245" s="3"/>
      <c r="Y245" s="3"/>
      <c r="Z245" s="3"/>
    </row>
    <row r="246" spans="1:26" hidden="1" outlineLevel="1">
      <c r="A246" s="280" t="s">
        <v>116</v>
      </c>
      <c r="B246" s="196"/>
      <c r="C246" s="284" t="s">
        <v>501</v>
      </c>
      <c r="D246" s="196" t="s">
        <v>30</v>
      </c>
      <c r="E246" s="196">
        <v>1</v>
      </c>
      <c r="F246" s="196">
        <v>1</v>
      </c>
      <c r="G246" s="340"/>
      <c r="H246" s="343"/>
      <c r="I246" s="190">
        <v>34301</v>
      </c>
      <c r="J246" s="190">
        <v>34301</v>
      </c>
      <c r="K246" s="190"/>
      <c r="L246" s="196"/>
      <c r="M246" s="190">
        <f>J246</f>
        <v>34301</v>
      </c>
      <c r="N246" s="196"/>
      <c r="O246" s="196"/>
      <c r="P246" s="196"/>
      <c r="Q246" s="3"/>
      <c r="R246" s="3"/>
      <c r="S246" s="3"/>
      <c r="T246" s="3"/>
      <c r="U246" s="3"/>
      <c r="V246" s="3"/>
      <c r="W246" s="3"/>
      <c r="X246" s="3"/>
      <c r="Y246" s="3"/>
      <c r="Z246" s="3"/>
    </row>
    <row r="247" spans="1:26" collapsed="1">
      <c r="B247" s="285"/>
    </row>
    <row r="251" spans="1:26">
      <c r="B251" s="262"/>
      <c r="C251" s="262"/>
      <c r="D251" s="262"/>
    </row>
    <row r="253" spans="1:26">
      <c r="B253" s="32"/>
      <c r="C253" s="286"/>
    </row>
    <row r="254" spans="1:26">
      <c r="B254" s="285"/>
    </row>
  </sheetData>
  <mergeCells count="52">
    <mergeCell ref="Z214:Z217"/>
    <mergeCell ref="J2:Q2"/>
    <mergeCell ref="L42:L43"/>
    <mergeCell ref="L171:L172"/>
    <mergeCell ref="L7:L8"/>
    <mergeCell ref="Q6:X6"/>
    <mergeCell ref="M7:N7"/>
    <mergeCell ref="L13:L15"/>
    <mergeCell ref="P7:P8"/>
    <mergeCell ref="Q7:R7"/>
    <mergeCell ref="S7:T7"/>
    <mergeCell ref="U7:V7"/>
    <mergeCell ref="W7:X7"/>
    <mergeCell ref="L211:L212"/>
    <mergeCell ref="L175:L177"/>
    <mergeCell ref="J3:Q3"/>
    <mergeCell ref="J4:Q4"/>
    <mergeCell ref="Z6:Z8"/>
    <mergeCell ref="J7:J8"/>
    <mergeCell ref="M6:P6"/>
    <mergeCell ref="K7:K8"/>
    <mergeCell ref="L28:L29"/>
    <mergeCell ref="Y6:Y8"/>
    <mergeCell ref="G38:G44"/>
    <mergeCell ref="H214:H246"/>
    <mergeCell ref="G47:G53"/>
    <mergeCell ref="H10:H213"/>
    <mergeCell ref="G10:G34"/>
    <mergeCell ref="G55:G65"/>
    <mergeCell ref="G67:G162"/>
    <mergeCell ref="G214:G246"/>
    <mergeCell ref="G163:G213"/>
    <mergeCell ref="A181:A182"/>
    <mergeCell ref="D181:D182"/>
    <mergeCell ref="A165:A166"/>
    <mergeCell ref="C165:C166"/>
    <mergeCell ref="D165:D166"/>
    <mergeCell ref="A172:A173"/>
    <mergeCell ref="C172:C173"/>
    <mergeCell ref="D172:D173"/>
    <mergeCell ref="C181:C182"/>
    <mergeCell ref="B7:B8"/>
    <mergeCell ref="O7:O8"/>
    <mergeCell ref="A6:A8"/>
    <mergeCell ref="B6:G6"/>
    <mergeCell ref="H6:H8"/>
    <mergeCell ref="I6:L6"/>
    <mergeCell ref="C7:C8"/>
    <mergeCell ref="D7:D8"/>
    <mergeCell ref="E7:F7"/>
    <mergeCell ref="G7:G8"/>
    <mergeCell ref="I7:I8"/>
  </mergeCells>
  <pageMargins left="0.11811023622047245" right="0.11811023622047245" top="0.15748031496062992" bottom="0.15748031496062992" header="0.31496062992125984" footer="0.31496062992125984"/>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қаз.ВС және ВО</vt:lpstr>
      <vt:lpstr>рус ВС и ВО</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Волкова Марина Сергеевна</dc:creator>
  <cp:lastModifiedBy>Жапенова Алия Шакеновна</cp:lastModifiedBy>
  <cp:lastPrinted>2022-04-25T08:13:49Z</cp:lastPrinted>
  <dcterms:created xsi:type="dcterms:W3CDTF">2020-07-02T05:19:33Z</dcterms:created>
  <dcterms:modified xsi:type="dcterms:W3CDTF">2022-04-26T08:34:42Z</dcterms:modified>
</cp:coreProperties>
</file>