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тчет ВС ВО 2024\"/>
    </mc:Choice>
  </mc:AlternateContent>
  <bookViews>
    <workbookView xWindow="0" yWindow="0" windowWidth="23430" windowHeight="12270"/>
  </bookViews>
  <sheets>
    <sheet name="каз" sheetId="3" r:id="rId1"/>
    <sheet name="рус" sheetId="1" r:id="rId2"/>
  </sheets>
  <definedNames>
    <definedName name="_xlnm.Print_Titles" localSheetId="0">каз!$7:$9</definedName>
    <definedName name="_xlnm.Print_Titles" localSheetId="1">рус!$7:$9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8" i="3" l="1"/>
  <c r="K134" i="3"/>
  <c r="K123" i="3"/>
  <c r="K119" i="3"/>
  <c r="K120" i="3"/>
  <c r="K121" i="3"/>
  <c r="K118" i="3"/>
  <c r="K105" i="3"/>
  <c r="K33" i="3"/>
  <c r="K27" i="3"/>
  <c r="K13" i="3"/>
  <c r="K11" i="3"/>
  <c r="K42" i="3"/>
  <c r="K137" i="1"/>
  <c r="K122" i="1"/>
  <c r="K118" i="1"/>
  <c r="K119" i="1"/>
  <c r="K120" i="1"/>
  <c r="K117" i="1"/>
  <c r="K104" i="1"/>
  <c r="K32" i="1"/>
  <c r="K26" i="1"/>
  <c r="K12" i="1"/>
  <c r="K11" i="1"/>
  <c r="F123" i="3" l="1"/>
  <c r="F124" i="3"/>
  <c r="F132" i="3"/>
  <c r="F134" i="3"/>
  <c r="F139" i="3"/>
  <c r="F143" i="3"/>
  <c r="F123" i="1"/>
  <c r="F122" i="1" s="1"/>
  <c r="F131" i="1"/>
  <c r="F133" i="1"/>
  <c r="F138" i="1"/>
  <c r="F142" i="1"/>
  <c r="F53" i="1" l="1"/>
  <c r="F64" i="1"/>
  <c r="F75" i="1"/>
  <c r="F86" i="1"/>
  <c r="F104" i="1"/>
  <c r="F42" i="1"/>
  <c r="F28" i="1"/>
  <c r="F27" i="1" s="1"/>
  <c r="F105" i="3"/>
  <c r="F87" i="3"/>
  <c r="F76" i="3"/>
  <c r="F65" i="3"/>
  <c r="F42" i="3" s="1"/>
  <c r="F33" i="3" s="1"/>
  <c r="F54" i="3"/>
  <c r="F43" i="3"/>
  <c r="F34" i="3"/>
  <c r="F41" i="1" l="1"/>
  <c r="M143" i="3"/>
  <c r="M139" i="3"/>
  <c r="M134" i="3"/>
  <c r="M132" i="3"/>
  <c r="M123" i="3" s="1"/>
  <c r="M124" i="3"/>
  <c r="M105" i="3"/>
  <c r="M87" i="3"/>
  <c r="M76" i="3"/>
  <c r="M65" i="3"/>
  <c r="M54" i="3"/>
  <c r="M43" i="3"/>
  <c r="M42" i="3"/>
  <c r="M34" i="3"/>
  <c r="M33" i="3"/>
  <c r="M29" i="3"/>
  <c r="M28" i="3" s="1"/>
  <c r="M13" i="3"/>
  <c r="M142" i="1"/>
  <c r="M138" i="1"/>
  <c r="M133" i="1"/>
  <c r="M131" i="1"/>
  <c r="M123" i="1"/>
  <c r="M122" i="1" s="1"/>
  <c r="M104" i="1"/>
  <c r="M86" i="1"/>
  <c r="M75" i="1"/>
  <c r="M64" i="1"/>
  <c r="M53" i="1"/>
  <c r="M42" i="1"/>
  <c r="M41" i="1" s="1"/>
  <c r="M32" i="1" s="1"/>
  <c r="M33" i="1"/>
  <c r="M28" i="1"/>
  <c r="M27" i="1"/>
  <c r="M11" i="1" s="1"/>
  <c r="M12" i="1"/>
  <c r="E12" i="1"/>
  <c r="M11" i="3" l="1"/>
  <c r="J33" i="3" l="1"/>
  <c r="J42" i="3"/>
  <c r="J123" i="3"/>
  <c r="J143" i="3"/>
  <c r="J139" i="3"/>
  <c r="J134" i="3"/>
  <c r="J132" i="3"/>
  <c r="J124" i="3"/>
  <c r="J105" i="3"/>
  <c r="J87" i="3"/>
  <c r="J76" i="3"/>
  <c r="J65" i="3"/>
  <c r="J54" i="3"/>
  <c r="J43" i="3"/>
  <c r="J34" i="3"/>
  <c r="J28" i="3"/>
  <c r="J29" i="3"/>
  <c r="J12" i="1" l="1"/>
  <c r="J11" i="1" s="1"/>
  <c r="I12" i="1" l="1"/>
  <c r="J104" i="1"/>
  <c r="J133" i="1" l="1"/>
  <c r="J123" i="1"/>
  <c r="I42" i="1"/>
  <c r="J33" i="1"/>
  <c r="K33" i="1"/>
  <c r="I33" i="1"/>
  <c r="J28" i="1"/>
  <c r="J27" i="1" s="1"/>
  <c r="I28" i="1"/>
  <c r="F33" i="1" l="1"/>
  <c r="E33" i="1"/>
  <c r="J142" i="1" l="1"/>
  <c r="I142" i="1"/>
  <c r="E142" i="1"/>
  <c r="J138" i="1"/>
  <c r="I138" i="1"/>
  <c r="E138" i="1"/>
  <c r="I133" i="1"/>
  <c r="E133" i="1"/>
  <c r="J131" i="1"/>
  <c r="I131" i="1"/>
  <c r="E131" i="1"/>
  <c r="I123" i="1"/>
  <c r="E123" i="1"/>
  <c r="I104" i="1"/>
  <c r="E104" i="1"/>
  <c r="J86" i="1"/>
  <c r="I86" i="1"/>
  <c r="E86" i="1"/>
  <c r="J75" i="1"/>
  <c r="I75" i="1"/>
  <c r="E75" i="1"/>
  <c r="J64" i="1"/>
  <c r="I64" i="1"/>
  <c r="E64" i="1"/>
  <c r="J53" i="1"/>
  <c r="I53" i="1"/>
  <c r="E53" i="1"/>
  <c r="J42" i="1"/>
  <c r="E42" i="1"/>
  <c r="I27" i="1"/>
  <c r="E28" i="1"/>
  <c r="E27" i="1" s="1"/>
  <c r="F12" i="1"/>
  <c r="I143" i="3"/>
  <c r="E143" i="3"/>
  <c r="I139" i="3"/>
  <c r="E139" i="3"/>
  <c r="I134" i="3"/>
  <c r="E134" i="3"/>
  <c r="I132" i="3"/>
  <c r="E132" i="3"/>
  <c r="I124" i="3"/>
  <c r="E124" i="3"/>
  <c r="I105" i="3"/>
  <c r="E105" i="3"/>
  <c r="I87" i="3"/>
  <c r="E87" i="3"/>
  <c r="I76" i="3"/>
  <c r="E76" i="3"/>
  <c r="I65" i="3"/>
  <c r="E65" i="3"/>
  <c r="I54" i="3"/>
  <c r="E54" i="3"/>
  <c r="I43" i="3"/>
  <c r="E43" i="3"/>
  <c r="I34" i="3"/>
  <c r="E34" i="3"/>
  <c r="I29" i="3"/>
  <c r="F29" i="3"/>
  <c r="F28" i="3" s="1"/>
  <c r="E29" i="3"/>
  <c r="E28" i="3" s="1"/>
  <c r="I28" i="3"/>
  <c r="J13" i="3"/>
  <c r="J11" i="3" s="1"/>
  <c r="I13" i="3"/>
  <c r="F13" i="3"/>
  <c r="E13" i="3"/>
  <c r="I123" i="3" l="1"/>
  <c r="I42" i="3"/>
  <c r="I33" i="3" s="1"/>
  <c r="E123" i="3"/>
  <c r="E42" i="3"/>
  <c r="E33" i="3" s="1"/>
  <c r="I122" i="1"/>
  <c r="J122" i="1"/>
  <c r="J41" i="1"/>
  <c r="J32" i="1" s="1"/>
  <c r="I41" i="1"/>
  <c r="E122" i="1"/>
  <c r="E41" i="1"/>
  <c r="E32" i="1" s="1"/>
  <c r="K75" i="1"/>
  <c r="K86" i="1"/>
  <c r="K64" i="1"/>
  <c r="K42" i="1"/>
  <c r="K53" i="1"/>
  <c r="K142" i="1"/>
  <c r="F32" i="1"/>
  <c r="K123" i="1"/>
  <c r="K138" i="1"/>
  <c r="I11" i="3" l="1"/>
  <c r="K41" i="1"/>
  <c r="I32" i="1"/>
  <c r="I11" i="1" s="1"/>
</calcChain>
</file>

<file path=xl/sharedStrings.xml><?xml version="1.0" encoding="utf-8"?>
<sst xmlns="http://schemas.openxmlformats.org/spreadsheetml/2006/main" count="882" uniqueCount="386">
  <si>
    <t>форма 21</t>
  </si>
  <si>
    <t>Правил формирования тарифов</t>
  </si>
  <si>
    <t>Утвержденных приказом Министра</t>
  </si>
  <si>
    <t>национальной экономики Республики Казахстан</t>
  </si>
  <si>
    <t>от 19 ноября 2019 года № 90</t>
  </si>
  <si>
    <t>№ п/п</t>
  </si>
  <si>
    <t>Информация о плановых и фактических объемах предоставления регулируемых услуг</t>
  </si>
  <si>
    <t>Отчет о прибылях и убытках* (оперативные данные)</t>
  </si>
  <si>
    <t>Сумма инвестиционной программы, тыс. тенге</t>
  </si>
  <si>
    <t>Информация о фактических условиях и размерах финансирования инвестиционной программы, тысяч тенге</t>
  </si>
  <si>
    <t>Информация о сопоставлении фактических показателей исполнения инвестиционной программы с показателями, утвержденными в инвестиционной программе**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</si>
  <si>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</si>
  <si>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и эффективности деятельности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</si>
  <si>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</si>
  <si>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</si>
  <si>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 ния</t>
  </si>
  <si>
    <t>Количество в натуральных показателях</t>
  </si>
  <si>
    <t>Период предоставления услуги в рамках инвестиционной программы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</si>
  <si>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</si>
  <si>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</si>
  <si>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</si>
  <si>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</si>
  <si>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</si>
  <si>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</si>
  <si>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Снижение расхода сырья, материалов, топлива и энергии в натуральном выражении в зависимости от утвержденной инвестиционной программы, тыс. тенге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</si>
  <si>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</si>
  <si>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</si>
  <si>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</si>
  <si>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Амортизация</t>
  </si>
  <si>
    <t>Прибыль</t>
  </si>
  <si>
    <t>Факт прошлого года</t>
  </si>
  <si>
    <t>Факт текущего года</t>
  </si>
  <si>
    <t>Факт               текущего года</t>
  </si>
  <si>
    <t>3</t>
  </si>
  <si>
    <t>* прилагается</t>
  </si>
  <si>
    <t>Реконструкция канализационных сетей</t>
  </si>
  <si>
    <t>п.м.</t>
  </si>
  <si>
    <t>1.1</t>
  </si>
  <si>
    <t>1.2</t>
  </si>
  <si>
    <t>Технический и авторский надзор над реконструкцией канализационных сетей</t>
  </si>
  <si>
    <t>услуга</t>
  </si>
  <si>
    <t>2.1</t>
  </si>
  <si>
    <t>Авторский надзор над реконструкцией сооружений</t>
  </si>
  <si>
    <t>2.1.1</t>
  </si>
  <si>
    <t>Разработка проектно-сметной документации</t>
  </si>
  <si>
    <t>проект</t>
  </si>
  <si>
    <t>3.1</t>
  </si>
  <si>
    <t>3.1.1</t>
  </si>
  <si>
    <t>Приобретение основных средств</t>
  </si>
  <si>
    <t>4.1</t>
  </si>
  <si>
    <t>4.1.1</t>
  </si>
  <si>
    <t>4.1.2</t>
  </si>
  <si>
    <t>4.1.3</t>
  </si>
  <si>
    <t>Заместитель генерального директора</t>
  </si>
  <si>
    <t>по экономике и финансов</t>
  </si>
  <si>
    <t>Қазақстан Республикасы</t>
  </si>
  <si>
    <t>Ұлттық экономика министрінің</t>
  </si>
  <si>
    <t>2019 жылға 19 қарашадағы</t>
  </si>
  <si>
    <t>№90 бұйрығымен бекітілген</t>
  </si>
  <si>
    <t>21 нысаны</t>
  </si>
  <si>
    <t>р/с №</t>
  </si>
  <si>
    <t>Реттеліп көрсетілетін қызметтерді ұсынудың жоспарлы және нақты көлемдері туралы ақпарат</t>
  </si>
  <si>
    <t>Пайда және залал туралы есеп*</t>
  </si>
  <si>
    <t>Инвестициялық бағдарламаны қаржыландырудың нақты шарттары мен мөлшері туралы ақпарат, мың тенге</t>
  </si>
  <si>
    <t xml:space="preserve">Инвестициялық бағдарламаны орындаудың нақты көрсеткіштерін инвестициялық бағдарламада бекітілген көрсеткіштермен салыстыру туралы ақпарат ** </t>
  </si>
  <si>
    <t>Ұсынылатын реттеліп көрсетілетін қызметтердің сапасы мен сенімділігін және қызметтің тиімділігін арттыруды бағалау</t>
  </si>
  <si>
    <t>Реттеліп көрсетілетін қызметтердің (тауарлардың, жұмыстардың) атауы және қызмет көрсетілетін аумақ</t>
  </si>
  <si>
    <t>Іс-шаралардың атауы</t>
  </si>
  <si>
    <t>Өлшем бірлігі</t>
  </si>
  <si>
    <t>Заттай көрсеткіштер мен сан</t>
  </si>
  <si>
    <t>Инвестициялық бағдарлама шеңберінде қызметтерді көрсету кезеңі</t>
  </si>
  <si>
    <t>Жоспар</t>
  </si>
  <si>
    <t>Бюджет қаражаты</t>
  </si>
  <si>
    <t>Бекітілген инвестициялық бағдарламаға қарай заттай мәнде шикізат, материалдар, отын және энергия шығыстарының төмендеуі</t>
  </si>
  <si>
    <t>Бекітілген инвестициялық бағдарламаға қарай іске асыру жылдары бойынша тозудың (физикалық) негізгі қорлардың (активтердің) төмендеуі, %</t>
  </si>
  <si>
    <t>Бекітілген инвестициялық бағдарламаға қарай іске асыру жылдары бойынша ысыраптардың төмендеуі, %</t>
  </si>
  <si>
    <t>Бекітілген инвестициялық бағдарламаға қарай іске асыру жылдары бойынша авариялылықтың төмендеуі</t>
  </si>
  <si>
    <t>жоспар</t>
  </si>
  <si>
    <t>Пайда</t>
  </si>
  <si>
    <t>Нақты өткен жылғы</t>
  </si>
  <si>
    <t>Нақты ағымдағы жылғы</t>
  </si>
  <si>
    <t>* қоса беріледі</t>
  </si>
  <si>
    <t>Су бұру қызметі</t>
  </si>
  <si>
    <t>Кәріз желілерін қайта құру</t>
  </si>
  <si>
    <t>м.б.</t>
  </si>
  <si>
    <t>Кәріз желілерін қайта құруға техникалық және авторлық қадағалау</t>
  </si>
  <si>
    <t>Кәріз желілерін қайта құруға авторлық қадағалау</t>
  </si>
  <si>
    <t>Жобалау-сметалық құжаттама әзірлеу</t>
  </si>
  <si>
    <t>жоба</t>
  </si>
  <si>
    <t>Негізгі құралдарды сатып алу</t>
  </si>
  <si>
    <t>4.1.4</t>
  </si>
  <si>
    <t>4.1.5</t>
  </si>
  <si>
    <t>4.1.6</t>
  </si>
  <si>
    <t>4.2</t>
  </si>
  <si>
    <t>4.2.1</t>
  </si>
  <si>
    <t>Генерального директор</t>
  </si>
  <si>
    <t xml:space="preserve">И. Казиев </t>
  </si>
  <si>
    <t>Н. Хасенбаев</t>
  </si>
  <si>
    <t>Бас директор</t>
  </si>
  <si>
    <t>Бюджетные средства</t>
  </si>
  <si>
    <t xml:space="preserve">услуга водоотведения г.Алматы </t>
  </si>
  <si>
    <t>2.1.2</t>
  </si>
  <si>
    <t>Изыскательские работы</t>
  </si>
  <si>
    <t>3.2</t>
  </si>
  <si>
    <t>Топосъемка</t>
  </si>
  <si>
    <t>3.2.1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</si>
  <si>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</si>
  <si>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</si>
  <si>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</si>
  <si>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</si>
  <si>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</si>
  <si>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</si>
  <si>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</si>
  <si>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</si>
  <si>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</si>
  <si>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3.2.1.10</t>
  </si>
  <si>
    <t>работа</t>
  </si>
  <si>
    <t>Геология</t>
  </si>
  <si>
    <t>Дворовая канализационная сеть Д=150мм, Д=200мм по ул. Жандосова, от жилого дома №162А, в Ауэзовском районе г. Алматы.</t>
  </si>
  <si>
    <t>Уличная канализационная сеть Д=150-200-300мм от к/к №28 по пр. Суюнбая, 306 в Турксибском районе г. Алматы</t>
  </si>
  <si>
    <t>Дворовая канализационная сеть Д=150мм по адресу: пр. Суюнбая, 667, 667а в Турксибском районе г. Алматы</t>
  </si>
  <si>
    <t>Вынос городской канализационной сети Д=200мм за пределы земельного участка детского сада №5 расположенного в Медеуском районе г. Алматы по ул. Жетбаева, 30 (пос. Алатау)</t>
  </si>
  <si>
    <t>Дворовая канализационная сеть Д=150,200мм от жилого дома №43 по ул. Тимирязева в Бостандыкском районе г. Алматы</t>
  </si>
  <si>
    <t>Дворовая канализационная сеть Д=200мм от жилого дома №141 пр. Абая в Алмалинском районе г. Алматы</t>
  </si>
  <si>
    <t>Дворовая канализационная сеть Д=150мм от детского сада по адресу: Микрорайон-1, 72 в Ауэзовском районе г. Алматы</t>
  </si>
  <si>
    <t>Дворовая канализационная сеть Д=200мм от перинатального центра №11 ул. Жубанова в Ауэзовском районе г. Алматы</t>
  </si>
  <si>
    <t>3.2.2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</si>
  <si>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</si>
  <si>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</si>
  <si>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</si>
  <si>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</si>
  <si>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</si>
  <si>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</si>
  <si>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</si>
  <si>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</si>
  <si>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</si>
  <si>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</si>
  <si>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ОВОС</t>
  </si>
  <si>
    <t>Дворовая канализационная сеть Д=250мм, по мкр. Орбита-2, дом 2, 3, 4, 5, 6 в Бостандыкском районе г. Алматы</t>
  </si>
  <si>
    <t>3.2.3.1</t>
  </si>
  <si>
    <t>3.2.3.2</t>
  </si>
  <si>
    <t>3.2.3.3</t>
  </si>
  <si>
    <t>3.2.3.4</t>
  </si>
  <si>
    <t>3.2.3.5</t>
  </si>
  <si>
    <t>3.2.3.6</t>
  </si>
  <si>
    <t>3.2.3.7</t>
  </si>
  <si>
    <t>3.2.3.8</t>
  </si>
  <si>
    <t>3.2.3.9</t>
  </si>
  <si>
    <t>3.2.3.10</t>
  </si>
  <si>
    <t>3.2.3</t>
  </si>
  <si>
    <t>3.2.4</t>
  </si>
  <si>
    <t>3.2.4.1</t>
  </si>
  <si>
    <t>3.2.4.2</t>
  </si>
  <si>
    <t>3.2.4.3</t>
  </si>
  <si>
    <t>3.2.4.4</t>
  </si>
  <si>
    <t>3.2.4.5</t>
  </si>
  <si>
    <t>3.2.4.6</t>
  </si>
  <si>
    <t>3.2.4.7</t>
  </si>
  <si>
    <t>3.2.4.8</t>
  </si>
  <si>
    <t>3.2.4.9</t>
  </si>
  <si>
    <t>3.2.4.10</t>
  </si>
  <si>
    <t>Лесопатология</t>
  </si>
  <si>
    <t>3.3</t>
  </si>
  <si>
    <t>Стоимость обследования экспертом объектов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</si>
  <si>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</si>
  <si>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</si>
  <si>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</si>
  <si>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</si>
  <si>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</si>
  <si>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</si>
  <si>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</si>
  <si>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</si>
  <si>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</si>
  <si>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</si>
  <si>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</si>
  <si>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</si>
  <si>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</si>
  <si>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</si>
  <si>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</si>
  <si>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</si>
  <si>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</si>
  <si>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</si>
  <si>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</si>
  <si>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</si>
  <si>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</si>
  <si>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</si>
  <si>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</si>
  <si>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</si>
  <si>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Проведение экспертизы проектов</t>
  </si>
  <si>
    <t>4.1.7</t>
  </si>
  <si>
    <t>Приобретение насосов со шкафами управления</t>
  </si>
  <si>
    <t>комплект</t>
  </si>
  <si>
    <t>4.3</t>
  </si>
  <si>
    <t>4.3.1</t>
  </si>
  <si>
    <t>4.3.2</t>
  </si>
  <si>
    <t>4.3.3</t>
  </si>
  <si>
    <t>4.3.4</t>
  </si>
  <si>
    <t>4.4</t>
  </si>
  <si>
    <t>Прочие основные средства</t>
  </si>
  <si>
    <t>4.4.1</t>
  </si>
  <si>
    <t>4.4.2</t>
  </si>
  <si>
    <t>4.4.3</t>
  </si>
  <si>
    <t xml:space="preserve">Тарифтер қалыптастыру қағидаларының </t>
  </si>
  <si>
    <t>ңакты</t>
  </si>
  <si>
    <t>Инвестициялық бағдарламаның сомасы, мың теңге</t>
  </si>
  <si>
    <t>Ңакты</t>
  </si>
  <si>
    <t>Меншікті каражат</t>
  </si>
  <si>
    <t>Қарыз  қаражаты</t>
  </si>
  <si>
    <t>Қол  жеткізілген нақты көрсеткіштер дің бекітілген инвестициялық бағдарламадағы көрсеткіш термен ауытқу себептерін түсіндіру</t>
  </si>
  <si>
    <t>Ауытқу  себептері</t>
  </si>
  <si>
    <t xml:space="preserve">Ауытқу </t>
  </si>
  <si>
    <t>Алматы қаласы су бұру қызметі</t>
  </si>
  <si>
    <t xml:space="preserve">қызмет көрсету </t>
  </si>
  <si>
    <t>Топотүсірілім</t>
  </si>
  <si>
    <t>Іздестіру жұмыстары</t>
  </si>
  <si>
    <t>Алматы қаласы Әуезов ауданындағы №162а тұрғын үйден Жандосов көшесі бойындағы Д=150мм, Д=200мм аулалық кәріз желісі.</t>
  </si>
  <si>
    <t>Алматы қаласы Түрксіб ауданындағы Сүйінбай даңғылы, 306 бойынша №28 к / к-ден 150-200-300 мм Д = көше кәріз желісі</t>
  </si>
  <si>
    <t>Алматы қаласы Түрксіб ауданындағы Сүйінбай даңғылы, 667, 667а мекенжайы бойынша Д = 150мм аулалық кәріз желісі</t>
  </si>
  <si>
    <t>Алматы қаласының Медеу ауданында Жетбаев көшесі, 30 (Алатау кенті)бойынша орналасқан №5 балабақшаның жер учаскесінен тыс Д=200 мм қалалық кәріз желісін шығару</t>
  </si>
  <si>
    <t>ҚОӘБ</t>
  </si>
  <si>
    <t>Орман патологиясы</t>
  </si>
  <si>
    <t>Объектілерді сарапшының тексеру құны</t>
  </si>
  <si>
    <t>Жобаларға сараптама жүргізу</t>
  </si>
  <si>
    <t>Басқару шкафтары бар сорғыларды сатып алу</t>
  </si>
  <si>
    <t>Басқа да негізгі құралдар</t>
  </si>
  <si>
    <t>жиынтық</t>
  </si>
  <si>
    <t>дана</t>
  </si>
  <si>
    <t>жұмыс</t>
  </si>
  <si>
    <t>жөніндегі орынбасары</t>
  </si>
  <si>
    <t xml:space="preserve">Бас директордың экономика және қаржы </t>
  </si>
  <si>
    <t>4.2.2</t>
  </si>
  <si>
    <t>4.2.3</t>
  </si>
  <si>
    <t>*қоса беріледі</t>
  </si>
  <si>
    <t>*прилагается</t>
  </si>
  <si>
    <t xml:space="preserve"> ГКП на ПХВ "Алматы Су" Управления энергетики и водоснабжения г. Алматы </t>
  </si>
  <si>
    <t xml:space="preserve">по услуге водоотведения  по городу Алматы и Алматинской области  </t>
  </si>
  <si>
    <t>Отчёт об исполнении инвестиционной программы субъекта естественной монополии за 2024 год</t>
  </si>
  <si>
    <t>Всего по услуге водоотведения на 2024 год</t>
  </si>
  <si>
    <t>2024 год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</si>
  <si>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</si>
  <si>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</si>
  <si>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</si>
  <si>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</si>
  <si>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</si>
  <si>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</si>
  <si>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</si>
  <si>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</si>
  <si>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</si>
  <si>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</si>
  <si>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</si>
  <si>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</si>
  <si>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Реконструкция дворовой канализационной сети от жилого дома №28а по ул. Латифа Хамиди в Медеуском районе г. Алматы</t>
  </si>
  <si>
    <t>Реконструкция уличной сети водоотведения Д=1000мм по пр. Сейфуллина от к/к № 18 до к/к № 15 методом санации</t>
  </si>
  <si>
    <t>Реконструкция уличной сети водоотведения Д=700мм по пр. Сейфуллина от к/к № 31а до к/к № 18 методом санации</t>
  </si>
  <si>
    <t>Реконструкция канализационной сети по ул. Макатаева, от ул. Муратбаева до ул. Есентайская бестраншейным способом (методом санации)</t>
  </si>
  <si>
    <t>РП "Реконструкция к/сети по ул. Бузурбаева 19, по ул.Макатаева до Мухамеджанова ,ул. Куратова до ул. Жетысуская, от ул. Жетысуская до ул. Колпаковского до ул. Черкасская Обароны."</t>
  </si>
  <si>
    <t>2.1.3</t>
  </si>
  <si>
    <t>3.1.2</t>
  </si>
  <si>
    <t>3.1.3</t>
  </si>
  <si>
    <t>3.1.4</t>
  </si>
  <si>
    <t>3.1.5</t>
  </si>
  <si>
    <t>3.1.6</t>
  </si>
  <si>
    <t>3.1.7</t>
  </si>
  <si>
    <t>Реконструкция уличной канализационной сети от ж/д №121 по ул. Абиша Кекилбайулы до ул. Бокина</t>
  </si>
  <si>
    <t>Реконструкция дворовой канализационной сети от ж/д №63, 59 по пр. Достык</t>
  </si>
  <si>
    <t>Реконструкция уличной канализационной сети по ул. Акынов</t>
  </si>
  <si>
    <t>Реконструкция дворовой канализационной сети от жилых домов №54, 56 по ул. Таирова</t>
  </si>
  <si>
    <t>Реконструкция уличной канализационной сети по ул. Ботаническая уг. ул. Салтыкова-Щедрина</t>
  </si>
  <si>
    <t>Реконструкция уличной канализационной сети по ул. Варламова уг. ул. Есенжанова</t>
  </si>
  <si>
    <t>Реконструкция дворовой канализационной сети от ж/д №41, 72, 72а, 74 в мкр. 8</t>
  </si>
  <si>
    <t>Реконструкция дворовой канализационной сети от ж/д №14 по ул. Черепанова до ул. Токтабаева</t>
  </si>
  <si>
    <t xml:space="preserve">Реконструкция дворовой канализационной сети от ж/д №17 по мкр. Орбита-2 </t>
  </si>
  <si>
    <t>Реконструкция дворовой канализационной сети от ж/д №377в, 377г, 377д по ул. Волочаевская</t>
  </si>
  <si>
    <t>Реконструкция дворовой канализационной сети от ж/д 6, 8 по ул. Жибек жолы</t>
  </si>
  <si>
    <t>Реконструкция дворовой канализационной сети от ж/д №52 по ул. Панфилова</t>
  </si>
  <si>
    <t>Реконструкция уличной канализационной сети по ул. Мауленова уг. ул. Гоголя</t>
  </si>
  <si>
    <t>Реконструкция уличной канализационной сети по ул. Брусиловского уг. ул. Шакарима</t>
  </si>
  <si>
    <t>Реконструкция дворовой канализационной сети от ж/д №24 в мкр. 9</t>
  </si>
  <si>
    <t>Реконструкция дворовой канализационной сети от ж/д №1, 4, 5, 7, 8, 10, 11 в мкр. Сайран</t>
  </si>
  <si>
    <t>Реконструкция дворовой канализационной сети от ж/д №1, 2, 3, 10 в мкр. 6</t>
  </si>
  <si>
    <t>Реконструкция уличной канализационной сети по ул. Мауленова уг. ул. Гоголя (ДКС-562)</t>
  </si>
  <si>
    <t>3.3.13</t>
  </si>
  <si>
    <t>3.3.14</t>
  </si>
  <si>
    <t>3.3.15</t>
  </si>
  <si>
    <t>3.3.16</t>
  </si>
  <si>
    <t>3.3.17</t>
  </si>
  <si>
    <t>Реконструкция уличной канализационной сети от ж/д № 121 по ул.Абиша Кекилбайулы до ул.Бокина</t>
  </si>
  <si>
    <t>Реконструкция дворовой канализационной сети от ж/д № 63,59 по пр.Достык</t>
  </si>
  <si>
    <t>Реконструкция уличной канализационной сети по ул.Акынова</t>
  </si>
  <si>
    <t>Реконструкция уличной канализационной сети по ул.Ботаническая уг.ул. Салтыкова-Щедрина</t>
  </si>
  <si>
    <t>Реконструкция уличной канализационной сети по ул.Варламова уг.ул.Есенжанова</t>
  </si>
  <si>
    <t>Реконструкция дворовой канализационной сети от ж/д № 41,72,72а,74 в мкр.8</t>
  </si>
  <si>
    <t>3.4.12</t>
  </si>
  <si>
    <t>3.4.13</t>
  </si>
  <si>
    <t>3.4.14</t>
  </si>
  <si>
    <t>3.4.15</t>
  </si>
  <si>
    <t>3.4.16</t>
  </si>
  <si>
    <t>3.4.17</t>
  </si>
  <si>
    <t xml:space="preserve">Реконструкция уличной канализационной сети от ж/д №121 по ул. Абиша Кекилбайулы до ул. Бокина </t>
  </si>
  <si>
    <t>Реконструкция дворовой канализационной сети  от ж/д №63, 59 по пр. Достык</t>
  </si>
  <si>
    <t>Насосная станция в комплекте с насосом Flygt NХ 3202.185 SH53-273..47kW , для КНС-1 Покровка (ДВО -1362)</t>
  </si>
  <si>
    <t>Насосная станция в комплекте с насосом Flygt NХ 3171 для КНС Теректы (ДВО - 1362)</t>
  </si>
  <si>
    <t>Погружной канализационный насос Flygt NХ 3231 для КНС-2 (ДВО - 1362)</t>
  </si>
  <si>
    <t>Погружной дренажный насос вертикальной установки Flygt NХ 3069 для механической очистки для КОС (ДВО - 1362)</t>
  </si>
  <si>
    <t xml:space="preserve">Погружной пропелерный насос Flygt PL 7101 для КОС (ДВО -1362) </t>
  </si>
  <si>
    <t xml:space="preserve">Погружной канализационный насос Flygt NZ 3301 для КОС (ДВО - 1362) </t>
  </si>
  <si>
    <t>Погружной насос NP 3315 в комплекте со шкафом управления</t>
  </si>
  <si>
    <t>Приобретение частотного преобразователя</t>
  </si>
  <si>
    <t>Частотный преобразователь (ДВО 8746)</t>
  </si>
  <si>
    <t xml:space="preserve">Приобретение насосного оборудование </t>
  </si>
  <si>
    <t>Шкаф управления с УПП(устройство плавного пуска) с комплектующими запасными частями (ДВО 8747)</t>
  </si>
  <si>
    <t>УПП ATS22C32S6 с комплектующими запасными частями (ДВО 8748)</t>
  </si>
  <si>
    <t>Дизельная насосная станция Д=250мм. В комплекте с всасывающим гибким, армированным шлангом 8м (2шт по 4м), выбрасывающим гибким трубопроводом 20м и обратным клапаном (ДВО 8772)</t>
  </si>
  <si>
    <t>Высокопроизводительная дизельная мотопомпа для грязной воды (ДВО-8948)**</t>
  </si>
  <si>
    <t>4.5</t>
  </si>
  <si>
    <t>Атомно-эмиссионный спектрометр с индуктивно-связанной плазмой (Исп лаб - 1262)</t>
  </si>
  <si>
    <t>ед.</t>
  </si>
  <si>
    <t>Микроскоп стереомикроскоп бинокулярный  с цифравой камерой для вывода изображений на компьютер (40-1000 крат) (Исп лаб - 1262)</t>
  </si>
  <si>
    <t>Бензиновая мотопомпа в комплекте с рукавами (ДВО-168)</t>
  </si>
  <si>
    <t>За счет бюджетных средств</t>
  </si>
  <si>
    <t>Реконструкция канализационной сети по ул. Муратбаева от ул. Макатаева до проспекта Райымбек бестраншейным способом</t>
  </si>
  <si>
    <t>Реконструкция канализационной сети по ул. Муканова от пр. Абая до ул. Есентайская бестраншейным способом</t>
  </si>
  <si>
    <t>2024 жылға арналған су бұру қызметі бойынша барлығы</t>
  </si>
  <si>
    <t>Аула кәріз желісі Д=250 мм, шағын аудан бойынша. Орбита-2, Алматы қаласы Бостандық ауданындағы 2, 3, 4, 5, 6 үй</t>
  </si>
  <si>
    <t>Алматы қаласы Алмалы ауданындағы Абай даңғылы, №141 тұрғын үйден Д=200 мм аулалық кәріз желісі</t>
  </si>
  <si>
    <t>Алматы қаласы Әуезов ауданындағы 1, 72 шағынауданы мекенжайы бойынша балабақшадан Д=150 мм аулалық кәріз желісі</t>
  </si>
  <si>
    <t>Алматы қаласы Әуезов ауданындағы Жұбанов көшесі, №11 перинаталдық орталықтан Д=200 мм аулалық кәріз желісі</t>
  </si>
  <si>
    <t>Алматы қаласы Медеу ауданындағы Латиф Хамиди көшесіндегі № 28а тұрғын үйден аулалық кәріз желісін қайта жаңарту</t>
  </si>
  <si>
    <t>Алматы қаласы Бостандық ауданындағы Тимирязев көшесіндегі №43 тұрғын үйден Д = 150,200 мм аулалық кәріз желісі</t>
  </si>
  <si>
    <t>Санация әдісімен Сейфуллин даңғылы бойынша № 18 к/к-ден № 15 к/к-ге дейін Д=1000 мм көше су бұру желісін қайта жаңарту</t>
  </si>
  <si>
    <t>Санация әдісімен Сейфуллин даңғылы бойынша Д=700 мм көшедегі су бұру желісін № 31 а к/к-ден № 18 к/к дейін қайта жаңарту</t>
  </si>
  <si>
    <t>Мақатаев көшесі, Мұратбаев көшесінен Есентай көшесіне дейін траншеясыз тәсілмен (санация әдісімен)кәріз желісін қайта жаңарту</t>
  </si>
  <si>
    <t>РП " Бузурбаев көшесі 19, Мақатаев көшесі бойынша Мұхамеджановқа ,Куратов көшесі Жетісу көшесіне, Жетісу көшесінен Колпаковский көшесіне дейін Черкасская Обарона көшесіне дейін желіні қайта жаңарту."</t>
  </si>
  <si>
    <t>Әбіш Кекілбайұлы көшесінен Бокин көшесіне дейінгі №121 т / ж көше кәріз желісін қайта жаңарту</t>
  </si>
  <si>
    <t>Достық даңғылы бойындағы №63, 59 т/ж аулалық кәріз желісін қайта жаңарту</t>
  </si>
  <si>
    <t>Ақындар көшесіндегі кәріз желісін қайта жаңарту</t>
  </si>
  <si>
    <t>Таирова көшесіндегі №54, 56 тұрғын үйлерден аулалық кәріз желісін қайта жаңарту</t>
  </si>
  <si>
    <t>Ботаника көшесі қиылысындағы көше кәріз желісін қайта жаңарту. Салтыков-Щедрин көшесі</t>
  </si>
  <si>
    <t>Варламов көшесі, қиылысындағы көше кәріз желісін қайта жаңарту. Есенжанов көшесі</t>
  </si>
  <si>
    <t>8 ш/а №41, 72, 72а, 74 т / ж аулалық кәріз желісін қайта жаңарту</t>
  </si>
  <si>
    <t>№14 т/ж Черепанов көшесінен Тоқтабаев көшесіне дейін аулалық кәріз желісін қайта жаңарту</t>
  </si>
  <si>
    <t>№17 т/ж-дан шағын аудан бойынша аулалық кәріз желісін қайта жаңарту. Орбита-2</t>
  </si>
  <si>
    <t>Волочаевская көшесі бойынша №377в, 377г, 377д т/ж аулалық кәріз желісін қайта жаңарту</t>
  </si>
  <si>
    <t>Жібек жолы көшесі бойынша 6, 8 т/ж аулалық кәріз желісін реконструкциялау</t>
  </si>
  <si>
    <t>Панфилов көшесі бойынша №52 т/ж аулалық кәріз желісін реконструкциялау</t>
  </si>
  <si>
    <t>Мәуленов көшесінің қиылысындағы көше кәріз желісін қайта жаңарту. Гоголь көшесі</t>
  </si>
  <si>
    <t>Брусиловский көшесі мен Шәкәрім көшесінің қиылысындағы көше кәріз желісін қайта жаңарту</t>
  </si>
  <si>
    <t>9 ш / а №24 т/ж аулалық кәріз желісін қайта жаңарту</t>
  </si>
  <si>
    <t>Темір жолдан аулалық кәріз желісін қайта құру№1, 4, 5, 7, 8, 10, 11 ш / а. Сайран</t>
  </si>
  <si>
    <t>6 ш / а №1, 2, 3, 10 т/ж аулалық кәріз желісін реконструкциялау</t>
  </si>
  <si>
    <t>Брусиловский көшесі қиылысындағы көше кәріз желісін қайта жаңарту. Шәкәрім көшесі</t>
  </si>
  <si>
    <t>Темір жолдан аулалық кәріз желісін қайта құру№1, 4, 5, 7, 8, 10, 11 Сайран ш / а</t>
  </si>
  <si>
    <t>Әбіш Кекілбайұлы көшесінен Бокин көшесіне дейінгі № 121 т / ж көше кәріз желісін қайта жаңарту</t>
  </si>
  <si>
    <t>Достық даңғылы бойынша № 63,59 т/ж аулалық кәріз желісін қайта жаңарту</t>
  </si>
  <si>
    <t>Ақынов көшесіндегі көше кәріз желісін қайта жаңарту</t>
  </si>
  <si>
    <t>Ботаника көшесі мен Салтыков-Щедрин көшесінің қиылысындағы көше кәріз желісін қайта жаңарту</t>
  </si>
  <si>
    <t>Варламов көшесі Есенжанов көшесінің қиылысы бойынша көше кәріз желісін қайта жаңарту</t>
  </si>
  <si>
    <t>8 ш/а № 41,72,72 а,74 в т / ж аулалық кәріз желісін қайта жаңарту</t>
  </si>
  <si>
    <t>Сорғы станциясы Flygt NP 3202.185 SH 53-273 сорғымен бірге келеді..47KW, КНС-1 үшін (ДВО -1362)</t>
  </si>
  <si>
    <t>жинақ</t>
  </si>
  <si>
    <t>Теректі КНС (ДВО - 1362) үшін Flygt NP 3171 сорғымен толықтырылған сорғы станциясы</t>
  </si>
  <si>
    <t>CNS-2 үшін Flygt N x 3231 суасты кәріз сорғысы (ДВО - 1362)</t>
  </si>
  <si>
    <t>Flygt NP 3069 тік қондырғысының суасты дренаждық сорғысы (do - 1362)</t>
  </si>
  <si>
    <t>Flygt PL7101 сүңгуір бұрандалы сорғы (ДВО -1362)</t>
  </si>
  <si>
    <t xml:space="preserve">Flygt NZ 3301 суасты кәріз сорғысы (ДВО - 1362) </t>
  </si>
  <si>
    <t>NP 3315 суасты сорғысы басқару шкафымен бірге келеді</t>
  </si>
  <si>
    <t>Жиілік түрлендіргішін сатып алу</t>
  </si>
  <si>
    <t>Жиілік түрлендіргіші(ДВО 8746)</t>
  </si>
  <si>
    <t xml:space="preserve">Сорғы жабдықтарын сатып алу </t>
  </si>
  <si>
    <t>Жиынтықтаушы қосалқы бөлшектері бар басқару шкафы(тегіс іске қосу құрылғысы)  (ДВО 8747)</t>
  </si>
  <si>
    <t>Қосалқы бөлшектері бар ATS22C32S6 upp(ДВО 8748)</t>
  </si>
  <si>
    <t>Дизельді сорғы станциясы Д=250 мм. сорғыш икемді, арматураланған 8м шлангпен (4м-ден 2 дана), 20м икемді құбырмен және кері клапанмен жабдықталған(ДВО 8772)</t>
  </si>
  <si>
    <t>Лас суға арналған жоғары өнімді дизельді мотор сорғысы (ДВО-8948)**</t>
  </si>
  <si>
    <t>Индуктивті байланысқан плазмасы бар атомдық-эмиссиялық спектрометр (ISP Lab-1262)</t>
  </si>
  <si>
    <t>Компьютерге суреттерді шығаруға арналған сандық камерасы бар стереомикроскоп бинокулярлық Микроскоп (40-1000 крат) (ISP Lab - 1262)</t>
  </si>
  <si>
    <t>Жеңдері бар бензин мотопомпасы (ДВО-168)</t>
  </si>
  <si>
    <t>Бюджет қаражаты есебінен</t>
  </si>
  <si>
    <t>Мұратбаев көшесі бойынша Мақатаев көшесінен Райымбек даңғылына дейінгі кәріз желісін траншеясыз тәсілмен қайта жаңарту</t>
  </si>
  <si>
    <t>Абай даңғылынан Есентай көшесіне дейінгі Мұқанов көшесіндегі кәріз желісін траншеясыз тәсілмен қайта жаңарту</t>
  </si>
  <si>
    <t>неисполнение</t>
  </si>
  <si>
    <t>орындалмаган</t>
  </si>
  <si>
    <t>Экономия по итогам государственных закупок</t>
  </si>
  <si>
    <t>Мемлекеттік сатып алу қорытындылары бойынша үнемдеу</t>
  </si>
  <si>
    <t>Табиғи монополия субъектісінің 2024 жылға арналған инвестициялық бағдарламалардың іске асырылуы туралы ақпараты</t>
  </si>
  <si>
    <t>Алматы қаласы энергетика және сумен жабдықтау басқармасының шаруашылық жүргізу құқығындағы «Алматы Су» мемлекеттік коммуналдық кәсіпорыны</t>
  </si>
  <si>
    <t>Қызмет түрі: су бұру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</si>
</sst>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6600FF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6600FF"/>
      <name val="Times New Roman"/>
      <family val="1"/>
      <charset val="204"/>
    </font>
    <font>
      <sz val="10"/>
      <name val="Times New Roman Cyr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5" fillId="0" borderId="0"/>
    <xf numFmtId="0" fontId="10" fillId="0" borderId="0"/>
    <xf numFmtId="43" fontId="1" fillId="0" borderId="0" applyFont="0" applyFill="0" applyBorder="0" applyAlignment="0" applyProtection="0"/>
    <xf numFmtId="0" fontId="19" fillId="0" borderId="0"/>
    <xf numFmtId="0" fontId="10" fillId="0" borderId="0"/>
  </cellStyleXfs>
  <cellXfs count="145">
    <xf numFmtId="0" fontId="0" fillId="0" borderId="0" xfId="0"/>
    <xf numFmtId="3" fontId="3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1" xfId="3" applyNumberFormat="1" applyFont="1" applyFill="1" applyBorder="1" applyAlignment="1">
      <alignment horizontal="center" vertical="center"/>
    </xf>
    <xf numFmtId="3" fontId="11" fillId="2" borderId="4" xfId="2" applyNumberFormat="1" applyFont="1" applyFill="1" applyBorder="1" applyAlignment="1">
      <alignment horizontal="left" vertical="center" wrapText="1"/>
    </xf>
    <xf numFmtId="3" fontId="7" fillId="2" borderId="4" xfId="2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49" fontId="14" fillId="2" borderId="0" xfId="0" applyNumberFormat="1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vertical="center" wrapText="1"/>
    </xf>
    <xf numFmtId="3" fontId="15" fillId="2" borderId="0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3" fontId="15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2" fillId="2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16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vertical="center"/>
    </xf>
    <xf numFmtId="3" fontId="16" fillId="2" borderId="0" xfId="0" applyNumberFormat="1" applyFont="1" applyFill="1" applyBorder="1" applyAlignment="1">
      <alignment horizontal="center" vertical="center" wrapText="1"/>
    </xf>
    <xf numFmtId="0" fontId="20" fillId="2" borderId="1" xfId="6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3" fontId="2" fillId="2" borderId="1" xfId="7" applyNumberFormat="1" applyFont="1" applyFill="1" applyBorder="1" applyAlignment="1">
      <alignment horizontal="center" vertical="center"/>
    </xf>
    <xf numFmtId="3" fontId="14" fillId="2" borderId="1" xfId="3" applyNumberFormat="1" applyFont="1" applyFill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1" fontId="22" fillId="2" borderId="1" xfId="6" applyNumberFormat="1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/>
    </xf>
    <xf numFmtId="3" fontId="21" fillId="2" borderId="1" xfId="6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23" fillId="2" borderId="1" xfId="6" applyNumberFormat="1" applyFont="1" applyFill="1" applyBorder="1" applyAlignment="1">
      <alignment vertical="center" wrapText="1"/>
    </xf>
    <xf numFmtId="3" fontId="21" fillId="2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3" fontId="24" fillId="2" borderId="1" xfId="0" applyNumberFormat="1" applyFont="1" applyFill="1" applyBorder="1" applyAlignment="1">
      <alignment vertical="center" wrapText="1"/>
    </xf>
    <xf numFmtId="3" fontId="24" fillId="2" borderId="1" xfId="6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3" fontId="21" fillId="2" borderId="1" xfId="2" applyNumberFormat="1" applyFont="1" applyFill="1" applyBorder="1" applyAlignment="1">
      <alignment horizontal="left" vertical="center" wrapText="1"/>
    </xf>
    <xf numFmtId="43" fontId="21" fillId="2" borderId="1" xfId="5" applyFont="1" applyFill="1" applyBorder="1" applyAlignment="1">
      <alignment horizontal="center" vertical="center"/>
    </xf>
    <xf numFmtId="3" fontId="21" fillId="2" borderId="1" xfId="2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3" fontId="22" fillId="2" borderId="1" xfId="2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3" fontId="23" fillId="2" borderId="1" xfId="6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left" vertical="center" wrapText="1"/>
    </xf>
    <xf numFmtId="3" fontId="21" fillId="2" borderId="1" xfId="2" applyNumberFormat="1" applyFont="1" applyFill="1" applyBorder="1" applyAlignment="1">
      <alignment vertical="center" wrapText="1"/>
    </xf>
    <xf numFmtId="3" fontId="24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left" vertical="center"/>
    </xf>
    <xf numFmtId="3" fontId="16" fillId="2" borderId="0" xfId="0" applyNumberFormat="1" applyFont="1" applyFill="1" applyAlignment="1">
      <alignment horizontal="left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6"/>
    <cellStyle name="Обычный 2 2 6" xfId="1"/>
    <cellStyle name="Обычный 2 35" xfId="4"/>
    <cellStyle name="Обычный 4" xfId="3"/>
    <cellStyle name="Обычный 6 15 3" xfId="7"/>
    <cellStyle name="Финансовый" xfId="5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4"/>
  <sheetViews>
    <sheetView tabSelected="1" topLeftCell="D1" zoomScale="86" zoomScaleNormal="86" workbookViewId="0">
      <selection activeCell="L11" sqref="L11"/>
    </sheetView>
  </sheetViews>
  <sheetFormatPr defaultRowHeight="12.75" outlineLevelRow="1" x14ac:dyDescent="0.25"/>
  <cols>
    <col min="1" max="1" width="6.140625" style="8" customWidth="1"/>
    <col min="2" max="2" width="10.85546875" style="8" customWidth="1"/>
    <col min="3" max="3" width="41.7109375" style="8" customWidth="1"/>
    <col min="4" max="4" width="9.7109375" style="8" customWidth="1"/>
    <col min="5" max="5" width="11.28515625" style="8" customWidth="1"/>
    <col min="6" max="6" width="11.85546875" style="8" customWidth="1"/>
    <col min="7" max="7" width="12.7109375" style="8" customWidth="1"/>
    <col min="8" max="8" width="10.140625" style="8" customWidth="1"/>
    <col min="9" max="9" width="10.5703125" style="3" customWidth="1"/>
    <col min="10" max="10" width="11" style="3" customWidth="1"/>
    <col min="11" max="11" width="14.7109375" style="3" customWidth="1"/>
    <col min="12" max="12" width="14.42578125" style="8" customWidth="1"/>
    <col min="13" max="13" width="14.140625" style="3" customWidth="1"/>
    <col min="14" max="14" width="11.5703125" style="8" customWidth="1"/>
    <col min="15" max="15" width="7.28515625" style="8" customWidth="1"/>
    <col min="16" max="16" width="5.5703125" style="8" customWidth="1"/>
    <col min="17" max="18" width="9.42578125" style="8" customWidth="1"/>
    <col min="19" max="19" width="8.42578125" style="8" customWidth="1"/>
    <col min="20" max="20" width="8.28515625" style="8" customWidth="1"/>
    <col min="21" max="21" width="5.85546875" style="8" customWidth="1"/>
    <col min="22" max="22" width="6.85546875" style="8" customWidth="1"/>
    <col min="23" max="23" width="10.5703125" style="8" customWidth="1"/>
    <col min="24" max="24" width="11.5703125" style="8" customWidth="1"/>
    <col min="25" max="25" width="12.140625" style="8" customWidth="1"/>
    <col min="26" max="26" width="13.85546875" style="8" customWidth="1"/>
    <col min="27" max="16384" width="9.140625" style="8"/>
  </cols>
  <sheetData>
    <row r="1" spans="1:26" ht="15.75" x14ac:dyDescent="0.25">
      <c r="F1" s="71"/>
      <c r="G1" s="71"/>
      <c r="H1" s="71"/>
      <c r="I1" s="73"/>
      <c r="J1" s="73"/>
      <c r="K1" s="73"/>
      <c r="L1" s="71"/>
      <c r="M1" s="73"/>
      <c r="N1" s="71"/>
      <c r="X1" s="9"/>
      <c r="Y1" s="131" t="s">
        <v>55</v>
      </c>
      <c r="Z1" s="131"/>
    </row>
    <row r="2" spans="1:26" ht="12.75" customHeight="1" x14ac:dyDescent="0.25">
      <c r="A2" s="10"/>
      <c r="B2" s="10"/>
      <c r="E2" s="120" t="s">
        <v>383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10"/>
      <c r="T2" s="10"/>
      <c r="U2" s="10"/>
      <c r="V2" s="10"/>
      <c r="W2" s="10"/>
      <c r="X2" s="131" t="s">
        <v>56</v>
      </c>
      <c r="Y2" s="131"/>
      <c r="Z2" s="131"/>
    </row>
    <row r="3" spans="1:26" ht="15" customHeight="1" x14ac:dyDescent="0.25">
      <c r="A3" s="10"/>
      <c r="B3" s="10"/>
      <c r="F3" s="71"/>
      <c r="G3" s="83"/>
      <c r="H3" s="83"/>
      <c r="I3" s="83"/>
      <c r="J3" s="84" t="s">
        <v>384</v>
      </c>
      <c r="K3" s="85"/>
      <c r="L3" s="85"/>
      <c r="M3" s="85"/>
      <c r="N3" s="85"/>
      <c r="O3" s="13"/>
      <c r="S3" s="11"/>
      <c r="T3" s="10"/>
      <c r="U3" s="10"/>
      <c r="V3" s="10"/>
      <c r="W3" s="10"/>
      <c r="X3" s="130" t="s">
        <v>57</v>
      </c>
      <c r="Y3" s="130"/>
      <c r="Z3" s="130"/>
    </row>
    <row r="4" spans="1:26" ht="12.75" customHeight="1" x14ac:dyDescent="0.25">
      <c r="A4" s="12"/>
      <c r="B4" s="12"/>
      <c r="F4" s="71"/>
      <c r="G4" s="83"/>
      <c r="H4" s="83"/>
      <c r="I4" s="83"/>
      <c r="J4" s="84" t="s">
        <v>385</v>
      </c>
      <c r="K4" s="85"/>
      <c r="L4" s="85"/>
      <c r="M4" s="85"/>
      <c r="N4" s="85"/>
      <c r="O4" s="13"/>
      <c r="S4" s="11"/>
      <c r="T4" s="10"/>
      <c r="U4" s="10"/>
      <c r="V4" s="10"/>
      <c r="W4" s="130" t="s">
        <v>58</v>
      </c>
      <c r="X4" s="130"/>
      <c r="Y4" s="130"/>
      <c r="Z4" s="130"/>
    </row>
    <row r="5" spans="1:26" ht="15" customHeight="1" x14ac:dyDescent="0.25">
      <c r="A5" s="12"/>
      <c r="B5" s="12"/>
      <c r="C5" s="10"/>
      <c r="D5" s="10"/>
      <c r="E5" s="10"/>
      <c r="F5" s="86"/>
      <c r="G5" s="87"/>
      <c r="H5" s="87"/>
      <c r="I5" s="85"/>
      <c r="J5" s="87"/>
      <c r="K5" s="85"/>
      <c r="L5" s="85"/>
      <c r="M5" s="85"/>
      <c r="N5" s="85"/>
      <c r="O5" s="10"/>
      <c r="S5" s="10"/>
      <c r="T5" s="10"/>
      <c r="U5" s="10"/>
      <c r="V5" s="10"/>
      <c r="W5" s="10"/>
      <c r="X5" s="130" t="s">
        <v>202</v>
      </c>
      <c r="Y5" s="130"/>
      <c r="Z5" s="130"/>
    </row>
    <row r="6" spans="1:26" x14ac:dyDescent="0.25">
      <c r="Z6" s="9" t="s">
        <v>59</v>
      </c>
    </row>
    <row r="7" spans="1:26" s="14" customFormat="1" ht="62.25" customHeight="1" x14ac:dyDescent="0.25">
      <c r="A7" s="132" t="s">
        <v>60</v>
      </c>
      <c r="B7" s="132" t="s">
        <v>61</v>
      </c>
      <c r="C7" s="132"/>
      <c r="D7" s="132"/>
      <c r="E7" s="132"/>
      <c r="F7" s="132"/>
      <c r="G7" s="132"/>
      <c r="H7" s="132" t="s">
        <v>62</v>
      </c>
      <c r="I7" s="132" t="s">
        <v>204</v>
      </c>
      <c r="J7" s="132"/>
      <c r="K7" s="132"/>
      <c r="L7" s="132"/>
      <c r="M7" s="132" t="s">
        <v>63</v>
      </c>
      <c r="N7" s="132"/>
      <c r="O7" s="132"/>
      <c r="P7" s="132"/>
      <c r="Q7" s="132" t="s">
        <v>64</v>
      </c>
      <c r="R7" s="132"/>
      <c r="S7" s="132"/>
      <c r="T7" s="132"/>
      <c r="U7" s="132"/>
      <c r="V7" s="132"/>
      <c r="W7" s="132"/>
      <c r="X7" s="132"/>
      <c r="Y7" s="132" t="s">
        <v>208</v>
      </c>
      <c r="Z7" s="132" t="s">
        <v>65</v>
      </c>
    </row>
    <row r="8" spans="1:26" s="14" customFormat="1" ht="141" customHeight="1" x14ac:dyDescent="0.25">
      <c r="A8" s="132"/>
      <c r="B8" s="132" t="s">
        <v>66</v>
      </c>
      <c r="C8" s="132" t="s">
        <v>67</v>
      </c>
      <c r="D8" s="132" t="s">
        <v>68</v>
      </c>
      <c r="E8" s="132" t="s">
        <v>69</v>
      </c>
      <c r="F8" s="132"/>
      <c r="G8" s="132" t="s">
        <v>70</v>
      </c>
      <c r="H8" s="132"/>
      <c r="I8" s="133" t="s">
        <v>71</v>
      </c>
      <c r="J8" s="140" t="s">
        <v>205</v>
      </c>
      <c r="K8" s="138" t="s">
        <v>210</v>
      </c>
      <c r="L8" s="132" t="s">
        <v>209</v>
      </c>
      <c r="M8" s="132" t="s">
        <v>206</v>
      </c>
      <c r="N8" s="132"/>
      <c r="O8" s="132" t="s">
        <v>207</v>
      </c>
      <c r="P8" s="132" t="s">
        <v>72</v>
      </c>
      <c r="Q8" s="132" t="s">
        <v>73</v>
      </c>
      <c r="R8" s="132"/>
      <c r="S8" s="132" t="s">
        <v>74</v>
      </c>
      <c r="T8" s="132"/>
      <c r="U8" s="132" t="s">
        <v>75</v>
      </c>
      <c r="V8" s="132"/>
      <c r="W8" s="132" t="s">
        <v>76</v>
      </c>
      <c r="X8" s="132"/>
      <c r="Y8" s="132"/>
      <c r="Z8" s="132"/>
    </row>
    <row r="9" spans="1:26" s="14" customFormat="1" ht="54" customHeight="1" x14ac:dyDescent="0.25">
      <c r="A9" s="132"/>
      <c r="B9" s="132"/>
      <c r="C9" s="132"/>
      <c r="D9" s="132"/>
      <c r="E9" s="6" t="s">
        <v>77</v>
      </c>
      <c r="F9" s="6" t="s">
        <v>203</v>
      </c>
      <c r="G9" s="132"/>
      <c r="H9" s="132"/>
      <c r="I9" s="134"/>
      <c r="J9" s="140"/>
      <c r="K9" s="139"/>
      <c r="L9" s="132"/>
      <c r="M9" s="15" t="s">
        <v>28</v>
      </c>
      <c r="N9" s="6" t="s">
        <v>78</v>
      </c>
      <c r="O9" s="132"/>
      <c r="P9" s="132"/>
      <c r="Q9" s="6" t="s">
        <v>79</v>
      </c>
      <c r="R9" s="6" t="s">
        <v>80</v>
      </c>
      <c r="S9" s="6" t="s">
        <v>79</v>
      </c>
      <c r="T9" s="6" t="s">
        <v>80</v>
      </c>
      <c r="U9" s="6" t="s">
        <v>71</v>
      </c>
      <c r="V9" s="6" t="s">
        <v>205</v>
      </c>
      <c r="W9" s="6" t="s">
        <v>79</v>
      </c>
      <c r="X9" s="6" t="s">
        <v>80</v>
      </c>
      <c r="Y9" s="132"/>
      <c r="Z9" s="132"/>
    </row>
    <row r="10" spans="1:26" s="14" customFormat="1" ht="12.75" customHeight="1" x14ac:dyDescent="0.25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16">
        <v>7</v>
      </c>
      <c r="H10" s="16">
        <v>8</v>
      </c>
      <c r="I10" s="17">
        <v>9</v>
      </c>
      <c r="J10" s="122">
        <v>10</v>
      </c>
      <c r="K10" s="18">
        <v>11</v>
      </c>
      <c r="L10" s="6">
        <v>12</v>
      </c>
      <c r="M10" s="15">
        <v>13</v>
      </c>
      <c r="N10" s="6">
        <v>14</v>
      </c>
      <c r="O10" s="6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6">
        <v>21</v>
      </c>
      <c r="V10" s="6">
        <v>22</v>
      </c>
      <c r="W10" s="6">
        <v>23</v>
      </c>
      <c r="X10" s="6">
        <v>24</v>
      </c>
      <c r="Y10" s="16">
        <v>25</v>
      </c>
      <c r="Z10" s="16">
        <v>26</v>
      </c>
    </row>
    <row r="11" spans="1:26" ht="76.5" customHeight="1" x14ac:dyDescent="0.25">
      <c r="A11" s="6"/>
      <c r="B11" s="6" t="s">
        <v>211</v>
      </c>
      <c r="C11" s="19" t="s">
        <v>322</v>
      </c>
      <c r="D11" s="20"/>
      <c r="E11" s="1">
        <v>139757</v>
      </c>
      <c r="F11" s="1">
        <v>137709</v>
      </c>
      <c r="G11" s="81" t="s">
        <v>238</v>
      </c>
      <c r="H11" s="78" t="s">
        <v>81</v>
      </c>
      <c r="I11" s="1">
        <f>I13+I28+I33+I123+I143</f>
        <v>9643814.324000001</v>
      </c>
      <c r="J11" s="1">
        <f t="shared" ref="J11" si="0">J13+J28+J33+J123+J143</f>
        <v>9627339.9827321395</v>
      </c>
      <c r="K11" s="1">
        <f>J11-I11</f>
        <v>-16474.341267861426</v>
      </c>
      <c r="L11" s="1"/>
      <c r="M11" s="1">
        <f t="shared" ref="M11" si="1">M13+M28+M33+M123+M143</f>
        <v>9627339.9827321395</v>
      </c>
      <c r="N11" s="21"/>
      <c r="O11" s="21"/>
      <c r="P11" s="22"/>
      <c r="Q11" s="22"/>
      <c r="R11" s="22"/>
      <c r="S11" s="23">
        <v>56.89</v>
      </c>
      <c r="T11" s="23">
        <v>56.73</v>
      </c>
      <c r="U11" s="23"/>
      <c r="V11" s="23"/>
      <c r="W11" s="23"/>
      <c r="X11" s="23"/>
      <c r="Y11" s="78" t="s">
        <v>232</v>
      </c>
      <c r="Z11" s="78"/>
    </row>
    <row r="12" spans="1:26" ht="17.25" hidden="1" customHeight="1" x14ac:dyDescent="0.25">
      <c r="A12" s="24"/>
      <c r="B12" s="19"/>
      <c r="C12" s="19" t="s">
        <v>82</v>
      </c>
      <c r="D12" s="20"/>
      <c r="E12" s="1"/>
      <c r="F12" s="1"/>
      <c r="G12" s="82"/>
      <c r="H12" s="79"/>
      <c r="I12" s="1"/>
      <c r="J12" s="1"/>
      <c r="K12" s="1"/>
      <c r="L12" s="1"/>
      <c r="M12" s="1"/>
      <c r="N12" s="21"/>
      <c r="O12" s="21"/>
      <c r="P12" s="22"/>
      <c r="Q12" s="22"/>
      <c r="R12" s="22"/>
      <c r="S12" s="23"/>
      <c r="T12" s="23"/>
      <c r="U12" s="23"/>
      <c r="V12" s="23"/>
      <c r="W12" s="23"/>
      <c r="X12" s="23"/>
      <c r="Y12" s="79"/>
      <c r="Z12" s="79"/>
    </row>
    <row r="13" spans="1:26" ht="12.75" customHeight="1" x14ac:dyDescent="0.25">
      <c r="A13" s="20">
        <v>1</v>
      </c>
      <c r="B13" s="6"/>
      <c r="C13" s="25" t="s">
        <v>83</v>
      </c>
      <c r="D13" s="26" t="s">
        <v>84</v>
      </c>
      <c r="E13" s="1">
        <f>SUM(E14:E27)</f>
        <v>5490.2999999999993</v>
      </c>
      <c r="F13" s="1">
        <f>SUM(F14:F27)</f>
        <v>5339</v>
      </c>
      <c r="G13" s="82"/>
      <c r="H13" s="79"/>
      <c r="I13" s="1">
        <f>SUM(I14:I27)</f>
        <v>2443624</v>
      </c>
      <c r="J13" s="1">
        <f>SUM(J14:J27)</f>
        <v>2430910.65873214</v>
      </c>
      <c r="K13" s="1">
        <f>J13-I13</f>
        <v>-12713.341267860029</v>
      </c>
      <c r="L13" s="1"/>
      <c r="M13" s="1">
        <f>SUM(M14:M27)</f>
        <v>2430910.65873214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9"/>
      <c r="Z13" s="79"/>
    </row>
    <row r="14" spans="1:26" ht="54" customHeight="1" outlineLevel="1" x14ac:dyDescent="0.25">
      <c r="A14" s="27" t="s">
        <v>37</v>
      </c>
      <c r="B14" s="6"/>
      <c r="C14" s="104" t="s">
        <v>216</v>
      </c>
      <c r="D14" s="28" t="s">
        <v>84</v>
      </c>
      <c r="E14" s="92">
        <v>701</v>
      </c>
      <c r="F14" s="6">
        <v>687</v>
      </c>
      <c r="G14" s="82"/>
      <c r="H14" s="79"/>
      <c r="I14" s="92">
        <v>93111</v>
      </c>
      <c r="J14" s="92">
        <v>93111</v>
      </c>
      <c r="K14" s="15"/>
      <c r="L14" s="15"/>
      <c r="M14" s="92">
        <v>93111</v>
      </c>
      <c r="N14" s="22"/>
      <c r="O14" s="22"/>
      <c r="P14" s="22"/>
      <c r="Q14" s="22"/>
      <c r="R14" s="22"/>
      <c r="S14" s="30"/>
      <c r="T14" s="22"/>
      <c r="U14" s="22"/>
      <c r="V14" s="22"/>
      <c r="W14" s="22"/>
      <c r="X14" s="22"/>
      <c r="Y14" s="79"/>
      <c r="Z14" s="79"/>
    </row>
    <row r="15" spans="1:26" ht="54" customHeight="1" outlineLevel="1" x14ac:dyDescent="0.25">
      <c r="A15" s="27" t="s">
        <v>38</v>
      </c>
      <c r="B15" s="7"/>
      <c r="C15" s="104" t="s">
        <v>215</v>
      </c>
      <c r="D15" s="28" t="s">
        <v>84</v>
      </c>
      <c r="E15" s="92">
        <v>233</v>
      </c>
      <c r="F15" s="7">
        <v>238</v>
      </c>
      <c r="G15" s="82"/>
      <c r="H15" s="79"/>
      <c r="I15" s="92">
        <v>32503</v>
      </c>
      <c r="J15" s="92">
        <v>32503</v>
      </c>
      <c r="K15" s="15"/>
      <c r="L15" s="15"/>
      <c r="M15" s="92">
        <v>32503</v>
      </c>
      <c r="N15" s="22"/>
      <c r="O15" s="22"/>
      <c r="P15" s="22"/>
      <c r="Q15" s="22"/>
      <c r="R15" s="22"/>
      <c r="S15" s="30"/>
      <c r="T15" s="22"/>
      <c r="U15" s="22"/>
      <c r="V15" s="22"/>
      <c r="W15" s="22"/>
      <c r="X15" s="22"/>
      <c r="Y15" s="79"/>
      <c r="Z15" s="79"/>
    </row>
    <row r="16" spans="1:26" ht="54" customHeight="1" outlineLevel="1" x14ac:dyDescent="0.25">
      <c r="A16" s="27" t="s">
        <v>239</v>
      </c>
      <c r="B16" s="7"/>
      <c r="C16" s="104" t="s">
        <v>323</v>
      </c>
      <c r="D16" s="28" t="s">
        <v>84</v>
      </c>
      <c r="E16" s="92">
        <v>375.8</v>
      </c>
      <c r="F16" s="7">
        <v>376</v>
      </c>
      <c r="G16" s="82"/>
      <c r="H16" s="79"/>
      <c r="I16" s="92">
        <v>59769</v>
      </c>
      <c r="J16" s="92">
        <v>59769</v>
      </c>
      <c r="K16" s="15"/>
      <c r="L16" s="15"/>
      <c r="M16" s="92">
        <v>59769</v>
      </c>
      <c r="N16" s="22"/>
      <c r="O16" s="22"/>
      <c r="P16" s="22"/>
      <c r="Q16" s="22"/>
      <c r="R16" s="22"/>
      <c r="S16" s="30"/>
      <c r="T16" s="22"/>
      <c r="U16" s="22"/>
      <c r="V16" s="22"/>
      <c r="W16" s="22"/>
      <c r="X16" s="22"/>
      <c r="Y16" s="79"/>
      <c r="Z16" s="79"/>
    </row>
    <row r="17" spans="1:26" ht="54" customHeight="1" outlineLevel="1" x14ac:dyDescent="0.25">
      <c r="A17" s="27" t="s">
        <v>240</v>
      </c>
      <c r="B17" s="7"/>
      <c r="C17" s="104" t="s">
        <v>217</v>
      </c>
      <c r="D17" s="28" t="s">
        <v>84</v>
      </c>
      <c r="E17" s="92">
        <v>113</v>
      </c>
      <c r="F17" s="7">
        <v>114</v>
      </c>
      <c r="G17" s="82"/>
      <c r="H17" s="79"/>
      <c r="I17" s="92">
        <v>21172</v>
      </c>
      <c r="J17" s="92">
        <v>21172</v>
      </c>
      <c r="K17" s="15"/>
      <c r="L17" s="15"/>
      <c r="M17" s="92">
        <v>21172</v>
      </c>
      <c r="N17" s="22"/>
      <c r="O17" s="22"/>
      <c r="P17" s="22"/>
      <c r="Q17" s="22"/>
      <c r="R17" s="22"/>
      <c r="S17" s="30"/>
      <c r="T17" s="22"/>
      <c r="U17" s="22"/>
      <c r="V17" s="22"/>
      <c r="W17" s="22"/>
      <c r="X17" s="22"/>
      <c r="Y17" s="79"/>
      <c r="Z17" s="79"/>
    </row>
    <row r="18" spans="1:26" ht="54" customHeight="1" outlineLevel="1" x14ac:dyDescent="0.25">
      <c r="A18" s="27" t="s">
        <v>241</v>
      </c>
      <c r="B18" s="7"/>
      <c r="C18" s="104" t="s">
        <v>218</v>
      </c>
      <c r="D18" s="28" t="s">
        <v>84</v>
      </c>
      <c r="E18" s="92">
        <v>140</v>
      </c>
      <c r="F18" s="7">
        <v>141</v>
      </c>
      <c r="G18" s="82"/>
      <c r="H18" s="79"/>
      <c r="I18" s="92">
        <v>18652</v>
      </c>
      <c r="J18" s="92">
        <v>18652</v>
      </c>
      <c r="K18" s="15"/>
      <c r="L18" s="15"/>
      <c r="M18" s="92">
        <v>18652</v>
      </c>
      <c r="N18" s="22"/>
      <c r="O18" s="22"/>
      <c r="P18" s="22"/>
      <c r="Q18" s="22"/>
      <c r="R18" s="22"/>
      <c r="S18" s="30"/>
      <c r="T18" s="22"/>
      <c r="U18" s="22"/>
      <c r="V18" s="22"/>
      <c r="W18" s="22"/>
      <c r="X18" s="22"/>
      <c r="Y18" s="79"/>
      <c r="Z18" s="79"/>
    </row>
    <row r="19" spans="1:26" ht="54" customHeight="1" outlineLevel="1" x14ac:dyDescent="0.25">
      <c r="A19" s="27" t="s">
        <v>242</v>
      </c>
      <c r="B19" s="7"/>
      <c r="C19" s="104" t="s">
        <v>324</v>
      </c>
      <c r="D19" s="28" t="s">
        <v>84</v>
      </c>
      <c r="E19" s="92">
        <v>186</v>
      </c>
      <c r="F19" s="7">
        <v>143</v>
      </c>
      <c r="G19" s="82"/>
      <c r="H19" s="79"/>
      <c r="I19" s="92">
        <v>31900</v>
      </c>
      <c r="J19" s="92">
        <v>31900</v>
      </c>
      <c r="K19" s="15"/>
      <c r="L19" s="15"/>
      <c r="M19" s="92">
        <v>31900</v>
      </c>
      <c r="N19" s="22"/>
      <c r="O19" s="22"/>
      <c r="P19" s="22"/>
      <c r="Q19" s="22"/>
      <c r="R19" s="22"/>
      <c r="S19" s="30"/>
      <c r="T19" s="22"/>
      <c r="U19" s="22"/>
      <c r="V19" s="22"/>
      <c r="W19" s="22"/>
      <c r="X19" s="22"/>
      <c r="Y19" s="79"/>
      <c r="Z19" s="79"/>
    </row>
    <row r="20" spans="1:26" ht="54" customHeight="1" outlineLevel="1" x14ac:dyDescent="0.25">
      <c r="A20" s="27" t="s">
        <v>243</v>
      </c>
      <c r="B20" s="7"/>
      <c r="C20" s="104" t="s">
        <v>325</v>
      </c>
      <c r="D20" s="28" t="s">
        <v>84</v>
      </c>
      <c r="E20" s="92">
        <v>81.5</v>
      </c>
      <c r="F20" s="7">
        <v>82</v>
      </c>
      <c r="G20" s="82"/>
      <c r="H20" s="79"/>
      <c r="I20" s="92">
        <v>11223</v>
      </c>
      <c r="J20" s="92">
        <v>11223</v>
      </c>
      <c r="K20" s="15"/>
      <c r="L20" s="15"/>
      <c r="M20" s="92">
        <v>11223</v>
      </c>
      <c r="N20" s="22"/>
      <c r="O20" s="22"/>
      <c r="P20" s="22"/>
      <c r="Q20" s="22"/>
      <c r="R20" s="22"/>
      <c r="S20" s="30"/>
      <c r="T20" s="22"/>
      <c r="U20" s="22"/>
      <c r="V20" s="22"/>
      <c r="W20" s="22"/>
      <c r="X20" s="22"/>
      <c r="Y20" s="79"/>
      <c r="Z20" s="79"/>
    </row>
    <row r="21" spans="1:26" ht="54" customHeight="1" outlineLevel="1" x14ac:dyDescent="0.25">
      <c r="A21" s="27" t="s">
        <v>244</v>
      </c>
      <c r="B21" s="7"/>
      <c r="C21" s="104" t="s">
        <v>326</v>
      </c>
      <c r="D21" s="28" t="s">
        <v>84</v>
      </c>
      <c r="E21" s="92">
        <v>100.6</v>
      </c>
      <c r="F21" s="7">
        <v>101</v>
      </c>
      <c r="G21" s="82"/>
      <c r="H21" s="79"/>
      <c r="I21" s="92">
        <v>10999</v>
      </c>
      <c r="J21" s="92">
        <v>10999</v>
      </c>
      <c r="K21" s="15"/>
      <c r="L21" s="15"/>
      <c r="M21" s="92">
        <v>10999</v>
      </c>
      <c r="N21" s="22"/>
      <c r="O21" s="22"/>
      <c r="P21" s="22"/>
      <c r="Q21" s="22"/>
      <c r="R21" s="22"/>
      <c r="S21" s="30"/>
      <c r="T21" s="22"/>
      <c r="U21" s="22"/>
      <c r="V21" s="22"/>
      <c r="W21" s="22"/>
      <c r="X21" s="22"/>
      <c r="Y21" s="79"/>
      <c r="Z21" s="79"/>
    </row>
    <row r="22" spans="1:26" ht="54" customHeight="1" outlineLevel="1" x14ac:dyDescent="0.25">
      <c r="A22" s="27" t="s">
        <v>245</v>
      </c>
      <c r="B22" s="7"/>
      <c r="C22" s="104" t="s">
        <v>327</v>
      </c>
      <c r="D22" s="28" t="s">
        <v>84</v>
      </c>
      <c r="E22" s="92">
        <v>207.5</v>
      </c>
      <c r="F22" s="7">
        <v>225</v>
      </c>
      <c r="G22" s="82"/>
      <c r="H22" s="79"/>
      <c r="I22" s="92">
        <v>30797</v>
      </c>
      <c r="J22" s="92">
        <v>30797</v>
      </c>
      <c r="K22" s="15"/>
      <c r="L22" s="15"/>
      <c r="M22" s="92">
        <v>30797</v>
      </c>
      <c r="N22" s="22"/>
      <c r="O22" s="22"/>
      <c r="P22" s="22"/>
      <c r="Q22" s="22"/>
      <c r="R22" s="22"/>
      <c r="S22" s="30"/>
      <c r="T22" s="22"/>
      <c r="U22" s="22"/>
      <c r="V22" s="22"/>
      <c r="W22" s="22"/>
      <c r="X22" s="22"/>
      <c r="Y22" s="79"/>
      <c r="Z22" s="79"/>
    </row>
    <row r="23" spans="1:26" ht="54" customHeight="1" outlineLevel="1" x14ac:dyDescent="0.25">
      <c r="A23" s="27" t="s">
        <v>246</v>
      </c>
      <c r="B23" s="7"/>
      <c r="C23" s="104" t="s">
        <v>328</v>
      </c>
      <c r="D23" s="28" t="s">
        <v>84</v>
      </c>
      <c r="E23" s="92">
        <v>87.9</v>
      </c>
      <c r="F23" s="7">
        <v>89</v>
      </c>
      <c r="G23" s="82"/>
      <c r="H23" s="79"/>
      <c r="I23" s="92">
        <v>19089</v>
      </c>
      <c r="J23" s="92">
        <v>19089</v>
      </c>
      <c r="K23" s="15"/>
      <c r="L23" s="15"/>
      <c r="M23" s="92">
        <v>19089</v>
      </c>
      <c r="N23" s="22"/>
      <c r="O23" s="22"/>
      <c r="P23" s="22"/>
      <c r="Q23" s="22"/>
      <c r="R23" s="22"/>
      <c r="S23" s="30"/>
      <c r="T23" s="22"/>
      <c r="U23" s="22"/>
      <c r="V23" s="22"/>
      <c r="W23" s="22"/>
      <c r="X23" s="22"/>
      <c r="Y23" s="79"/>
      <c r="Z23" s="79"/>
    </row>
    <row r="24" spans="1:26" ht="54" customHeight="1" outlineLevel="1" x14ac:dyDescent="0.25">
      <c r="A24" s="27" t="s">
        <v>247</v>
      </c>
      <c r="B24" s="7"/>
      <c r="C24" s="104" t="s">
        <v>329</v>
      </c>
      <c r="D24" s="28" t="s">
        <v>84</v>
      </c>
      <c r="E24" s="92">
        <v>220</v>
      </c>
      <c r="F24" s="7">
        <v>219</v>
      </c>
      <c r="G24" s="82"/>
      <c r="H24" s="79"/>
      <c r="I24" s="92">
        <v>427128</v>
      </c>
      <c r="J24" s="92">
        <v>427128</v>
      </c>
      <c r="K24" s="15"/>
      <c r="L24" s="15"/>
      <c r="M24" s="92">
        <v>427128</v>
      </c>
      <c r="N24" s="22"/>
      <c r="O24" s="22"/>
      <c r="P24" s="22"/>
      <c r="Q24" s="22"/>
      <c r="R24" s="22"/>
      <c r="S24" s="30"/>
      <c r="T24" s="22"/>
      <c r="U24" s="22"/>
      <c r="V24" s="22"/>
      <c r="W24" s="22"/>
      <c r="X24" s="22"/>
      <c r="Y24" s="79"/>
      <c r="Z24" s="79"/>
    </row>
    <row r="25" spans="1:26" ht="54" customHeight="1" outlineLevel="1" x14ac:dyDescent="0.25">
      <c r="A25" s="27" t="s">
        <v>248</v>
      </c>
      <c r="B25" s="7"/>
      <c r="C25" s="105" t="s">
        <v>330</v>
      </c>
      <c r="D25" s="28" t="s">
        <v>84</v>
      </c>
      <c r="E25" s="92">
        <v>1010</v>
      </c>
      <c r="F25" s="7">
        <v>1010</v>
      </c>
      <c r="G25" s="82"/>
      <c r="H25" s="79"/>
      <c r="I25" s="92">
        <v>1095306</v>
      </c>
      <c r="J25" s="92">
        <v>1095306</v>
      </c>
      <c r="K25" s="15"/>
      <c r="L25" s="15"/>
      <c r="M25" s="92">
        <v>1095306</v>
      </c>
      <c r="N25" s="22"/>
      <c r="O25" s="22"/>
      <c r="P25" s="22"/>
      <c r="Q25" s="22"/>
      <c r="R25" s="22"/>
      <c r="S25" s="30"/>
      <c r="T25" s="22"/>
      <c r="U25" s="22"/>
      <c r="V25" s="22"/>
      <c r="W25" s="22"/>
      <c r="X25" s="22"/>
      <c r="Y25" s="79"/>
      <c r="Z25" s="79"/>
    </row>
    <row r="26" spans="1:26" ht="54" customHeight="1" outlineLevel="1" x14ac:dyDescent="0.25">
      <c r="A26" s="27" t="s">
        <v>249</v>
      </c>
      <c r="B26" s="7"/>
      <c r="C26" s="104" t="s">
        <v>331</v>
      </c>
      <c r="D26" s="28" t="s">
        <v>84</v>
      </c>
      <c r="E26" s="92">
        <v>328</v>
      </c>
      <c r="F26" s="7">
        <v>328</v>
      </c>
      <c r="G26" s="82"/>
      <c r="H26" s="79"/>
      <c r="I26" s="92">
        <v>458843</v>
      </c>
      <c r="J26" s="92">
        <v>458843</v>
      </c>
      <c r="K26" s="15"/>
      <c r="L26" s="15"/>
      <c r="M26" s="92">
        <v>458843</v>
      </c>
      <c r="N26" s="22"/>
      <c r="O26" s="22"/>
      <c r="P26" s="22"/>
      <c r="Q26" s="22"/>
      <c r="R26" s="22"/>
      <c r="S26" s="30"/>
      <c r="T26" s="22"/>
      <c r="U26" s="22"/>
      <c r="V26" s="22"/>
      <c r="W26" s="22"/>
      <c r="X26" s="22"/>
      <c r="Y26" s="79"/>
      <c r="Z26" s="79"/>
    </row>
    <row r="27" spans="1:26" ht="93.75" customHeight="1" outlineLevel="1" x14ac:dyDescent="0.25">
      <c r="A27" s="27" t="s">
        <v>250</v>
      </c>
      <c r="B27" s="6"/>
      <c r="C27" s="104" t="s">
        <v>332</v>
      </c>
      <c r="D27" s="28" t="s">
        <v>84</v>
      </c>
      <c r="E27" s="92">
        <v>1706</v>
      </c>
      <c r="F27" s="6">
        <v>1586</v>
      </c>
      <c r="G27" s="82"/>
      <c r="H27" s="79"/>
      <c r="I27" s="92">
        <v>133132</v>
      </c>
      <c r="J27" s="92">
        <v>120418.65873214</v>
      </c>
      <c r="K27" s="1">
        <f>J27-I27</f>
        <v>-12713.34126786</v>
      </c>
      <c r="L27" s="122" t="s">
        <v>382</v>
      </c>
      <c r="M27" s="92">
        <v>120418.65873214</v>
      </c>
      <c r="N27" s="22"/>
      <c r="O27" s="22"/>
      <c r="P27" s="22"/>
      <c r="Q27" s="22"/>
      <c r="R27" s="22"/>
      <c r="S27" s="30"/>
      <c r="T27" s="22"/>
      <c r="U27" s="22"/>
      <c r="V27" s="22"/>
      <c r="W27" s="22"/>
      <c r="X27" s="22"/>
      <c r="Y27" s="79"/>
      <c r="Z27" s="79"/>
    </row>
    <row r="28" spans="1:26" ht="25.5" x14ac:dyDescent="0.25">
      <c r="A28" s="20">
        <v>2</v>
      </c>
      <c r="B28" s="31"/>
      <c r="C28" s="25" t="s">
        <v>85</v>
      </c>
      <c r="D28" s="26" t="s">
        <v>212</v>
      </c>
      <c r="E28" s="32">
        <f>E29</f>
        <v>3</v>
      </c>
      <c r="F28" s="32">
        <f>F29</f>
        <v>3</v>
      </c>
      <c r="G28" s="82"/>
      <c r="H28" s="79"/>
      <c r="I28" s="32">
        <f>I29</f>
        <v>21579.817999999999</v>
      </c>
      <c r="J28" s="32">
        <f>J29</f>
        <v>21579.817999999999</v>
      </c>
      <c r="K28" s="32"/>
      <c r="L28" s="1"/>
      <c r="M28" s="32">
        <f>M29</f>
        <v>21579.817999999999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9"/>
      <c r="Z28" s="79"/>
    </row>
    <row r="29" spans="1:26" ht="27" customHeight="1" x14ac:dyDescent="0.25">
      <c r="A29" s="33" t="s">
        <v>41</v>
      </c>
      <c r="B29" s="6"/>
      <c r="C29" s="123" t="s">
        <v>86</v>
      </c>
      <c r="D29" s="42" t="s">
        <v>212</v>
      </c>
      <c r="E29" s="43">
        <f>E30+E32+E31</f>
        <v>3</v>
      </c>
      <c r="F29" s="43">
        <f>F30+F32+F31</f>
        <v>3</v>
      </c>
      <c r="G29" s="82"/>
      <c r="H29" s="79"/>
      <c r="I29" s="36">
        <f>I30+I32+I31</f>
        <v>21579.817999999999</v>
      </c>
      <c r="J29" s="36">
        <f>J30+J32+J31</f>
        <v>21579.817999999999</v>
      </c>
      <c r="K29" s="36"/>
      <c r="L29" s="15"/>
      <c r="M29" s="36">
        <f>M30+M32+M31</f>
        <v>21579.817999999999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9"/>
      <c r="Z29" s="79"/>
    </row>
    <row r="30" spans="1:26" ht="52.5" customHeight="1" outlineLevel="1" x14ac:dyDescent="0.25">
      <c r="A30" s="27" t="s">
        <v>43</v>
      </c>
      <c r="B30" s="6"/>
      <c r="C30" s="104" t="s">
        <v>329</v>
      </c>
      <c r="D30" s="35" t="s">
        <v>212</v>
      </c>
      <c r="E30" s="37">
        <v>1</v>
      </c>
      <c r="F30" s="37">
        <v>1</v>
      </c>
      <c r="G30" s="82"/>
      <c r="H30" s="79"/>
      <c r="I30" s="37">
        <v>4881.4579999999996</v>
      </c>
      <c r="J30" s="37">
        <v>4881.4579999999996</v>
      </c>
      <c r="K30" s="15"/>
      <c r="L30" s="15"/>
      <c r="M30" s="37">
        <v>4881.4579999999996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9"/>
      <c r="Z30" s="79"/>
    </row>
    <row r="31" spans="1:26" ht="49.5" customHeight="1" outlineLevel="1" x14ac:dyDescent="0.25">
      <c r="A31" s="27" t="s">
        <v>101</v>
      </c>
      <c r="B31" s="7"/>
      <c r="C31" s="104" t="s">
        <v>330</v>
      </c>
      <c r="D31" s="35" t="s">
        <v>212</v>
      </c>
      <c r="E31" s="37">
        <v>1</v>
      </c>
      <c r="F31" s="37">
        <v>1</v>
      </c>
      <c r="G31" s="82"/>
      <c r="H31" s="79"/>
      <c r="I31" s="37">
        <v>11288.36</v>
      </c>
      <c r="J31" s="37">
        <v>11288.36</v>
      </c>
      <c r="K31" s="15"/>
      <c r="L31" s="15"/>
      <c r="M31" s="37">
        <v>11288.36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79"/>
      <c r="Z31" s="79"/>
    </row>
    <row r="32" spans="1:26" ht="61.5" customHeight="1" outlineLevel="1" x14ac:dyDescent="0.25">
      <c r="A32" s="27" t="s">
        <v>256</v>
      </c>
      <c r="B32" s="6"/>
      <c r="C32" s="104" t="s">
        <v>331</v>
      </c>
      <c r="D32" s="35" t="s">
        <v>212</v>
      </c>
      <c r="E32" s="37">
        <v>1</v>
      </c>
      <c r="F32" s="37">
        <v>1</v>
      </c>
      <c r="G32" s="82"/>
      <c r="H32" s="79"/>
      <c r="I32" s="37">
        <v>5410</v>
      </c>
      <c r="J32" s="37">
        <v>5410</v>
      </c>
      <c r="K32" s="15"/>
      <c r="L32" s="15"/>
      <c r="M32" s="37">
        <v>5410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79"/>
      <c r="Z32" s="79"/>
    </row>
    <row r="33" spans="1:26" ht="18" customHeight="1" x14ac:dyDescent="0.25">
      <c r="A33" s="38" t="s">
        <v>33</v>
      </c>
      <c r="B33" s="6"/>
      <c r="C33" s="25" t="s">
        <v>87</v>
      </c>
      <c r="D33" s="26" t="s">
        <v>88</v>
      </c>
      <c r="E33" s="32">
        <f>E34+E42+E87+E105</f>
        <v>81</v>
      </c>
      <c r="F33" s="32">
        <f>F34+F42+F87+F105</f>
        <v>81</v>
      </c>
      <c r="G33" s="82"/>
      <c r="H33" s="79"/>
      <c r="I33" s="39">
        <f>I34+I42+I87+I105</f>
        <v>28153.505999999998</v>
      </c>
      <c r="J33" s="39">
        <f t="shared" ref="J33" si="2">J34+J42+J87+J105</f>
        <v>26592.505999999998</v>
      </c>
      <c r="K33" s="1">
        <f>J33-I33</f>
        <v>-1561</v>
      </c>
      <c r="L33" s="15"/>
      <c r="M33" s="39">
        <f t="shared" ref="M33" si="3">M34+M42+M87+M105</f>
        <v>26592.505999999998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79"/>
      <c r="Z33" s="79"/>
    </row>
    <row r="34" spans="1:26" ht="16.5" customHeight="1" x14ac:dyDescent="0.25">
      <c r="A34" s="40" t="s">
        <v>46</v>
      </c>
      <c r="B34" s="20"/>
      <c r="C34" s="41" t="s">
        <v>87</v>
      </c>
      <c r="D34" s="42" t="s">
        <v>88</v>
      </c>
      <c r="E34" s="43">
        <f>SUM(E35:E41)</f>
        <v>7</v>
      </c>
      <c r="F34" s="43">
        <f>SUM(F35:F41)</f>
        <v>7</v>
      </c>
      <c r="G34" s="82"/>
      <c r="H34" s="79"/>
      <c r="I34" s="44">
        <f>SUM(I35:I41)</f>
        <v>16641</v>
      </c>
      <c r="J34" s="44">
        <f>SUM(J35:J41)</f>
        <v>16641</v>
      </c>
      <c r="K34" s="1"/>
      <c r="L34" s="15"/>
      <c r="M34" s="44">
        <f>SUM(M35:M41)</f>
        <v>16641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79"/>
      <c r="Z34" s="79"/>
    </row>
    <row r="35" spans="1:26" ht="48" customHeight="1" outlineLevel="1" x14ac:dyDescent="0.25">
      <c r="A35" s="27" t="s">
        <v>47</v>
      </c>
      <c r="B35" s="6"/>
      <c r="C35" s="104" t="s">
        <v>333</v>
      </c>
      <c r="D35" s="106" t="s">
        <v>88</v>
      </c>
      <c r="E35" s="95">
        <v>1</v>
      </c>
      <c r="F35" s="95">
        <v>1</v>
      </c>
      <c r="G35" s="82"/>
      <c r="H35" s="79"/>
      <c r="I35" s="92">
        <v>3815</v>
      </c>
      <c r="J35" s="92">
        <v>3815</v>
      </c>
      <c r="K35" s="15"/>
      <c r="L35" s="15"/>
      <c r="M35" s="92">
        <v>3815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79"/>
      <c r="Z35" s="79"/>
    </row>
    <row r="36" spans="1:26" ht="38.25" customHeight="1" outlineLevel="1" x14ac:dyDescent="0.25">
      <c r="A36" s="27" t="s">
        <v>257</v>
      </c>
      <c r="B36" s="7"/>
      <c r="C36" s="104" t="s">
        <v>334</v>
      </c>
      <c r="D36" s="106" t="s">
        <v>88</v>
      </c>
      <c r="E36" s="95">
        <v>1</v>
      </c>
      <c r="F36" s="95">
        <v>1</v>
      </c>
      <c r="G36" s="82"/>
      <c r="H36" s="79"/>
      <c r="I36" s="92">
        <v>2254</v>
      </c>
      <c r="J36" s="92">
        <v>2254</v>
      </c>
      <c r="K36" s="15"/>
      <c r="L36" s="15"/>
      <c r="M36" s="92">
        <v>2254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79"/>
      <c r="Z36" s="79"/>
    </row>
    <row r="37" spans="1:26" ht="27" customHeight="1" outlineLevel="1" x14ac:dyDescent="0.25">
      <c r="A37" s="27" t="s">
        <v>258</v>
      </c>
      <c r="B37" s="7"/>
      <c r="C37" s="104" t="s">
        <v>335</v>
      </c>
      <c r="D37" s="106" t="s">
        <v>88</v>
      </c>
      <c r="E37" s="95">
        <v>1</v>
      </c>
      <c r="F37" s="95">
        <v>1</v>
      </c>
      <c r="G37" s="82"/>
      <c r="H37" s="79"/>
      <c r="I37" s="92">
        <v>2201</v>
      </c>
      <c r="J37" s="92">
        <v>2201</v>
      </c>
      <c r="K37" s="15"/>
      <c r="L37" s="15"/>
      <c r="M37" s="92">
        <v>2201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79"/>
      <c r="Z37" s="79"/>
    </row>
    <row r="38" spans="1:26" ht="44.25" customHeight="1" outlineLevel="1" x14ac:dyDescent="0.25">
      <c r="A38" s="27" t="s">
        <v>259</v>
      </c>
      <c r="B38" s="7"/>
      <c r="C38" s="104" t="s">
        <v>336</v>
      </c>
      <c r="D38" s="106" t="s">
        <v>88</v>
      </c>
      <c r="E38" s="95">
        <v>1</v>
      </c>
      <c r="F38" s="95">
        <v>1</v>
      </c>
      <c r="G38" s="82"/>
      <c r="H38" s="79"/>
      <c r="I38" s="92">
        <v>1964</v>
      </c>
      <c r="J38" s="92">
        <v>1964</v>
      </c>
      <c r="K38" s="15"/>
      <c r="L38" s="15"/>
      <c r="M38" s="92">
        <v>1964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79"/>
      <c r="Z38" s="79"/>
    </row>
    <row r="39" spans="1:26" ht="28.5" customHeight="1" outlineLevel="1" x14ac:dyDescent="0.25">
      <c r="A39" s="27" t="s">
        <v>260</v>
      </c>
      <c r="B39" s="7"/>
      <c r="C39" s="104" t="s">
        <v>337</v>
      </c>
      <c r="D39" s="106" t="s">
        <v>88</v>
      </c>
      <c r="E39" s="95">
        <v>1</v>
      </c>
      <c r="F39" s="95">
        <v>1</v>
      </c>
      <c r="G39" s="82"/>
      <c r="H39" s="79"/>
      <c r="I39" s="92">
        <v>1983</v>
      </c>
      <c r="J39" s="92">
        <v>1983</v>
      </c>
      <c r="K39" s="15"/>
      <c r="L39" s="15"/>
      <c r="M39" s="92">
        <v>1983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79"/>
      <c r="Z39" s="79"/>
    </row>
    <row r="40" spans="1:26" ht="45.75" customHeight="1" outlineLevel="1" x14ac:dyDescent="0.25">
      <c r="A40" s="27" t="s">
        <v>261</v>
      </c>
      <c r="B40" s="7"/>
      <c r="C40" s="104" t="s">
        <v>338</v>
      </c>
      <c r="D40" s="106" t="s">
        <v>88</v>
      </c>
      <c r="E40" s="95">
        <v>1</v>
      </c>
      <c r="F40" s="95">
        <v>1</v>
      </c>
      <c r="G40" s="82"/>
      <c r="H40" s="79"/>
      <c r="I40" s="92">
        <v>1977</v>
      </c>
      <c r="J40" s="92">
        <v>1977</v>
      </c>
      <c r="K40" s="15"/>
      <c r="L40" s="15"/>
      <c r="M40" s="92">
        <v>1977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79"/>
      <c r="Z40" s="79"/>
    </row>
    <row r="41" spans="1:26" ht="34.5" customHeight="1" outlineLevel="1" x14ac:dyDescent="0.25">
      <c r="A41" s="27" t="s">
        <v>262</v>
      </c>
      <c r="B41" s="7"/>
      <c r="C41" s="104" t="s">
        <v>339</v>
      </c>
      <c r="D41" s="106" t="s">
        <v>88</v>
      </c>
      <c r="E41" s="95">
        <v>1</v>
      </c>
      <c r="F41" s="95">
        <v>1</v>
      </c>
      <c r="G41" s="82"/>
      <c r="H41" s="79"/>
      <c r="I41" s="92">
        <v>2447</v>
      </c>
      <c r="J41" s="92">
        <v>2447</v>
      </c>
      <c r="K41" s="15"/>
      <c r="L41" s="15"/>
      <c r="M41" s="92">
        <v>2447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79"/>
      <c r="Z41" s="79"/>
    </row>
    <row r="42" spans="1:26" ht="13.5" customHeight="1" x14ac:dyDescent="0.25">
      <c r="A42" s="40" t="s">
        <v>103</v>
      </c>
      <c r="B42" s="6"/>
      <c r="C42" s="45" t="s">
        <v>214</v>
      </c>
      <c r="D42" s="28"/>
      <c r="E42" s="32">
        <f>E43+E54+E65+E76</f>
        <v>40</v>
      </c>
      <c r="F42" s="32">
        <f>F43+F54+F65+F76</f>
        <v>40</v>
      </c>
      <c r="G42" s="82"/>
      <c r="H42" s="79"/>
      <c r="I42" s="39">
        <f>I43+I54+I65+I76</f>
        <v>3091.9059999999999</v>
      </c>
      <c r="J42" s="39">
        <f t="shared" ref="J42:K42" si="4">J43+J54+J65+J76</f>
        <v>3091.9059999999999</v>
      </c>
      <c r="K42" s="39">
        <f t="shared" si="4"/>
        <v>0</v>
      </c>
      <c r="L42" s="15"/>
      <c r="M42" s="39">
        <f t="shared" ref="M42" si="5">M43+M54+M65+M76</f>
        <v>3091.9059999999999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79"/>
      <c r="Z42" s="79"/>
    </row>
    <row r="43" spans="1:26" ht="13.5" customHeight="1" x14ac:dyDescent="0.25">
      <c r="A43" s="38" t="s">
        <v>105</v>
      </c>
      <c r="B43" s="6"/>
      <c r="C43" s="45" t="s">
        <v>213</v>
      </c>
      <c r="D43" s="28"/>
      <c r="E43" s="32">
        <f>SUM(E44:E53)</f>
        <v>10</v>
      </c>
      <c r="F43" s="32">
        <f>SUM(F44:F53)</f>
        <v>10</v>
      </c>
      <c r="G43" s="82"/>
      <c r="H43" s="79"/>
      <c r="I43" s="39">
        <f>SUM(I44:I53)</f>
        <v>617</v>
      </c>
      <c r="J43" s="39">
        <f>SUM(J44:J53)</f>
        <v>617</v>
      </c>
      <c r="K43" s="1"/>
      <c r="L43" s="15"/>
      <c r="M43" s="39">
        <f>SUM(M44:M53)</f>
        <v>617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79"/>
      <c r="Z43" s="79"/>
    </row>
    <row r="44" spans="1:26" ht="26.25" customHeight="1" outlineLevel="1" x14ac:dyDescent="0.25">
      <c r="A44" s="27" t="s">
        <v>106</v>
      </c>
      <c r="B44" s="6"/>
      <c r="C44" s="104" t="s">
        <v>340</v>
      </c>
      <c r="D44" s="28" t="s">
        <v>227</v>
      </c>
      <c r="E44" s="37">
        <v>1</v>
      </c>
      <c r="F44" s="37">
        <v>1</v>
      </c>
      <c r="G44" s="82"/>
      <c r="H44" s="79"/>
      <c r="I44" s="92">
        <v>31</v>
      </c>
      <c r="J44" s="92">
        <v>31</v>
      </c>
      <c r="K44" s="15"/>
      <c r="L44" s="15"/>
      <c r="M44" s="92">
        <v>31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79"/>
      <c r="Z44" s="79"/>
    </row>
    <row r="45" spans="1:26" ht="27.75" customHeight="1" outlineLevel="1" x14ac:dyDescent="0.25">
      <c r="A45" s="27" t="s">
        <v>107</v>
      </c>
      <c r="B45" s="6"/>
      <c r="C45" s="104" t="s">
        <v>341</v>
      </c>
      <c r="D45" s="28" t="s">
        <v>227</v>
      </c>
      <c r="E45" s="37">
        <v>1</v>
      </c>
      <c r="F45" s="37">
        <v>1</v>
      </c>
      <c r="G45" s="82"/>
      <c r="H45" s="79"/>
      <c r="I45" s="92">
        <v>72</v>
      </c>
      <c r="J45" s="92">
        <v>72</v>
      </c>
      <c r="K45" s="15"/>
      <c r="L45" s="15"/>
      <c r="M45" s="92">
        <v>72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79"/>
      <c r="Z45" s="79"/>
    </row>
    <row r="46" spans="1:26" ht="38.25" customHeight="1" outlineLevel="1" x14ac:dyDescent="0.25">
      <c r="A46" s="27" t="s">
        <v>108</v>
      </c>
      <c r="B46" s="6"/>
      <c r="C46" s="104" t="s">
        <v>342</v>
      </c>
      <c r="D46" s="28" t="s">
        <v>227</v>
      </c>
      <c r="E46" s="37">
        <v>1</v>
      </c>
      <c r="F46" s="37">
        <v>1</v>
      </c>
      <c r="G46" s="82"/>
      <c r="H46" s="79"/>
      <c r="I46" s="92">
        <v>41</v>
      </c>
      <c r="J46" s="92">
        <v>41</v>
      </c>
      <c r="K46" s="15"/>
      <c r="L46" s="15"/>
      <c r="M46" s="92">
        <v>41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79"/>
      <c r="Z46" s="79"/>
    </row>
    <row r="47" spans="1:26" ht="38.25" customHeight="1" outlineLevel="1" x14ac:dyDescent="0.25">
      <c r="A47" s="27" t="s">
        <v>109</v>
      </c>
      <c r="B47" s="6"/>
      <c r="C47" s="104" t="s">
        <v>343</v>
      </c>
      <c r="D47" s="28" t="s">
        <v>227</v>
      </c>
      <c r="E47" s="37">
        <v>1</v>
      </c>
      <c r="F47" s="37">
        <v>1</v>
      </c>
      <c r="G47" s="82"/>
      <c r="H47" s="79"/>
      <c r="I47" s="92">
        <v>43</v>
      </c>
      <c r="J47" s="92">
        <v>43</v>
      </c>
      <c r="K47" s="15"/>
      <c r="L47" s="15"/>
      <c r="M47" s="92">
        <v>43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79"/>
      <c r="Z47" s="79"/>
    </row>
    <row r="48" spans="1:26" ht="31.5" customHeight="1" outlineLevel="1" x14ac:dyDescent="0.25">
      <c r="A48" s="27" t="s">
        <v>110</v>
      </c>
      <c r="B48" s="6"/>
      <c r="C48" s="104" t="s">
        <v>344</v>
      </c>
      <c r="D48" s="28" t="s">
        <v>227</v>
      </c>
      <c r="E48" s="37">
        <v>1</v>
      </c>
      <c r="F48" s="37">
        <v>1</v>
      </c>
      <c r="G48" s="82"/>
      <c r="H48" s="79"/>
      <c r="I48" s="92">
        <v>52</v>
      </c>
      <c r="J48" s="92">
        <v>52</v>
      </c>
      <c r="K48" s="15"/>
      <c r="L48" s="15"/>
      <c r="M48" s="92">
        <v>52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79"/>
      <c r="Z48" s="79"/>
    </row>
    <row r="49" spans="1:26" ht="36" customHeight="1" outlineLevel="1" x14ac:dyDescent="0.25">
      <c r="A49" s="27" t="s">
        <v>111</v>
      </c>
      <c r="B49" s="6"/>
      <c r="C49" s="104" t="s">
        <v>345</v>
      </c>
      <c r="D49" s="28" t="s">
        <v>227</v>
      </c>
      <c r="E49" s="37">
        <v>1</v>
      </c>
      <c r="F49" s="37">
        <v>1</v>
      </c>
      <c r="G49" s="82"/>
      <c r="H49" s="79"/>
      <c r="I49" s="92">
        <v>28</v>
      </c>
      <c r="J49" s="92">
        <v>28</v>
      </c>
      <c r="K49" s="15"/>
      <c r="L49" s="15"/>
      <c r="M49" s="92">
        <v>28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79"/>
      <c r="Z49" s="79"/>
    </row>
    <row r="50" spans="1:26" ht="42.75" customHeight="1" outlineLevel="1" x14ac:dyDescent="0.25">
      <c r="A50" s="27" t="s">
        <v>112</v>
      </c>
      <c r="B50" s="6"/>
      <c r="C50" s="104" t="s">
        <v>346</v>
      </c>
      <c r="D50" s="28" t="s">
        <v>227</v>
      </c>
      <c r="E50" s="37">
        <v>1</v>
      </c>
      <c r="F50" s="37">
        <v>1</v>
      </c>
      <c r="G50" s="82"/>
      <c r="H50" s="79"/>
      <c r="I50" s="92">
        <v>36</v>
      </c>
      <c r="J50" s="92">
        <v>36</v>
      </c>
      <c r="K50" s="15"/>
      <c r="L50" s="15"/>
      <c r="M50" s="92">
        <v>36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79"/>
      <c r="Z50" s="79"/>
    </row>
    <row r="51" spans="1:26" ht="33.75" customHeight="1" outlineLevel="1" x14ac:dyDescent="0.25">
      <c r="A51" s="27" t="s">
        <v>113</v>
      </c>
      <c r="B51" s="6"/>
      <c r="C51" s="104" t="s">
        <v>347</v>
      </c>
      <c r="D51" s="28" t="s">
        <v>227</v>
      </c>
      <c r="E51" s="37">
        <v>1</v>
      </c>
      <c r="F51" s="37">
        <v>1</v>
      </c>
      <c r="G51" s="82"/>
      <c r="H51" s="79"/>
      <c r="I51" s="92">
        <v>32</v>
      </c>
      <c r="J51" s="92">
        <v>32</v>
      </c>
      <c r="K51" s="15"/>
      <c r="L51" s="15"/>
      <c r="M51" s="92">
        <v>32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79"/>
      <c r="Z51" s="79"/>
    </row>
    <row r="52" spans="1:26" ht="35.25" customHeight="1" outlineLevel="1" x14ac:dyDescent="0.25">
      <c r="A52" s="27" t="s">
        <v>114</v>
      </c>
      <c r="B52" s="6"/>
      <c r="C52" s="104" t="s">
        <v>348</v>
      </c>
      <c r="D52" s="28" t="s">
        <v>227</v>
      </c>
      <c r="E52" s="37">
        <v>1</v>
      </c>
      <c r="F52" s="37">
        <v>1</v>
      </c>
      <c r="G52" s="82"/>
      <c r="H52" s="79"/>
      <c r="I52" s="92">
        <v>195</v>
      </c>
      <c r="J52" s="92">
        <v>195</v>
      </c>
      <c r="K52" s="15"/>
      <c r="L52" s="15"/>
      <c r="M52" s="92">
        <v>195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79"/>
      <c r="Z52" s="79"/>
    </row>
    <row r="53" spans="1:26" ht="38.25" customHeight="1" outlineLevel="1" x14ac:dyDescent="0.25">
      <c r="A53" s="27" t="s">
        <v>115</v>
      </c>
      <c r="B53" s="6"/>
      <c r="C53" s="104" t="s">
        <v>349</v>
      </c>
      <c r="D53" s="28" t="s">
        <v>227</v>
      </c>
      <c r="E53" s="37">
        <v>1</v>
      </c>
      <c r="F53" s="37">
        <v>1</v>
      </c>
      <c r="G53" s="82"/>
      <c r="H53" s="79"/>
      <c r="I53" s="92">
        <v>87</v>
      </c>
      <c r="J53" s="92">
        <v>87</v>
      </c>
      <c r="K53" s="15"/>
      <c r="L53" s="15"/>
      <c r="M53" s="92">
        <v>87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79"/>
      <c r="Z53" s="79"/>
    </row>
    <row r="54" spans="1:26" ht="16.5" customHeight="1" x14ac:dyDescent="0.25">
      <c r="A54" s="38" t="s">
        <v>126</v>
      </c>
      <c r="B54" s="6"/>
      <c r="C54" s="46" t="s">
        <v>117</v>
      </c>
      <c r="D54" s="28"/>
      <c r="E54" s="32">
        <f>SUM(E55:E64)</f>
        <v>10</v>
      </c>
      <c r="F54" s="32">
        <f>SUM(F55:F64)</f>
        <v>10</v>
      </c>
      <c r="G54" s="82"/>
      <c r="H54" s="79"/>
      <c r="I54" s="39">
        <f>SUM(I55:I64)</f>
        <v>600</v>
      </c>
      <c r="J54" s="39">
        <f>SUM(J55:J64)</f>
        <v>600</v>
      </c>
      <c r="K54" s="1"/>
      <c r="L54" s="15"/>
      <c r="M54" s="39">
        <f>SUM(M55:M64)</f>
        <v>600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79"/>
      <c r="Z54" s="79"/>
    </row>
    <row r="55" spans="1:26" ht="26.25" customHeight="1" outlineLevel="1" x14ac:dyDescent="0.25">
      <c r="A55" s="27" t="s">
        <v>127</v>
      </c>
      <c r="B55" s="6"/>
      <c r="C55" s="104" t="s">
        <v>340</v>
      </c>
      <c r="D55" s="28" t="s">
        <v>227</v>
      </c>
      <c r="E55" s="37">
        <v>1</v>
      </c>
      <c r="F55" s="37">
        <v>1</v>
      </c>
      <c r="G55" s="82"/>
      <c r="H55" s="79"/>
      <c r="I55" s="92">
        <v>31</v>
      </c>
      <c r="J55" s="92">
        <v>31</v>
      </c>
      <c r="K55" s="15"/>
      <c r="L55" s="15"/>
      <c r="M55" s="92">
        <v>31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79"/>
      <c r="Z55" s="79"/>
    </row>
    <row r="56" spans="1:26" ht="26.25" customHeight="1" outlineLevel="1" x14ac:dyDescent="0.25">
      <c r="A56" s="27" t="s">
        <v>128</v>
      </c>
      <c r="B56" s="6"/>
      <c r="C56" s="104" t="s">
        <v>341</v>
      </c>
      <c r="D56" s="28" t="s">
        <v>227</v>
      </c>
      <c r="E56" s="37">
        <v>1</v>
      </c>
      <c r="F56" s="37">
        <v>1</v>
      </c>
      <c r="G56" s="82"/>
      <c r="H56" s="79"/>
      <c r="I56" s="92">
        <v>72</v>
      </c>
      <c r="J56" s="92">
        <v>72</v>
      </c>
      <c r="K56" s="15"/>
      <c r="L56" s="15"/>
      <c r="M56" s="92">
        <v>72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79"/>
      <c r="Z56" s="79"/>
    </row>
    <row r="57" spans="1:26" ht="26.25" customHeight="1" outlineLevel="1" x14ac:dyDescent="0.25">
      <c r="A57" s="27" t="s">
        <v>129</v>
      </c>
      <c r="B57" s="6"/>
      <c r="C57" s="104" t="s">
        <v>342</v>
      </c>
      <c r="D57" s="28" t="s">
        <v>227</v>
      </c>
      <c r="E57" s="37">
        <v>1</v>
      </c>
      <c r="F57" s="37">
        <v>1</v>
      </c>
      <c r="G57" s="82"/>
      <c r="H57" s="79"/>
      <c r="I57" s="92">
        <v>41</v>
      </c>
      <c r="J57" s="92">
        <v>41</v>
      </c>
      <c r="K57" s="15"/>
      <c r="L57" s="15"/>
      <c r="M57" s="92">
        <v>41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79"/>
      <c r="Z57" s="79"/>
    </row>
    <row r="58" spans="1:26" ht="26.25" customHeight="1" outlineLevel="1" x14ac:dyDescent="0.25">
      <c r="A58" s="27" t="s">
        <v>130</v>
      </c>
      <c r="B58" s="6"/>
      <c r="C58" s="104" t="s">
        <v>343</v>
      </c>
      <c r="D58" s="28" t="s">
        <v>227</v>
      </c>
      <c r="E58" s="37">
        <v>1</v>
      </c>
      <c r="F58" s="37">
        <v>1</v>
      </c>
      <c r="G58" s="82"/>
      <c r="H58" s="79"/>
      <c r="I58" s="92">
        <v>43</v>
      </c>
      <c r="J58" s="92">
        <v>43</v>
      </c>
      <c r="K58" s="15"/>
      <c r="L58" s="15"/>
      <c r="M58" s="92">
        <v>43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79"/>
      <c r="Z58" s="79"/>
    </row>
    <row r="59" spans="1:26" ht="26.25" customHeight="1" outlineLevel="1" x14ac:dyDescent="0.25">
      <c r="A59" s="27" t="s">
        <v>131</v>
      </c>
      <c r="B59" s="6"/>
      <c r="C59" s="104" t="s">
        <v>344</v>
      </c>
      <c r="D59" s="28" t="s">
        <v>227</v>
      </c>
      <c r="E59" s="37">
        <v>1</v>
      </c>
      <c r="F59" s="37">
        <v>1</v>
      </c>
      <c r="G59" s="82"/>
      <c r="H59" s="79"/>
      <c r="I59" s="92">
        <v>52</v>
      </c>
      <c r="J59" s="92">
        <v>52</v>
      </c>
      <c r="K59" s="15"/>
      <c r="L59" s="15"/>
      <c r="M59" s="92">
        <v>52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79"/>
      <c r="Z59" s="79"/>
    </row>
    <row r="60" spans="1:26" ht="26.25" customHeight="1" outlineLevel="1" x14ac:dyDescent="0.25">
      <c r="A60" s="27" t="s">
        <v>132</v>
      </c>
      <c r="B60" s="6"/>
      <c r="C60" s="104" t="s">
        <v>345</v>
      </c>
      <c r="D60" s="28" t="s">
        <v>227</v>
      </c>
      <c r="E60" s="37">
        <v>1</v>
      </c>
      <c r="F60" s="37">
        <v>1</v>
      </c>
      <c r="G60" s="82"/>
      <c r="H60" s="79"/>
      <c r="I60" s="92">
        <v>28</v>
      </c>
      <c r="J60" s="92">
        <v>28</v>
      </c>
      <c r="K60" s="15"/>
      <c r="L60" s="15"/>
      <c r="M60" s="92">
        <v>28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79"/>
      <c r="Z60" s="79"/>
    </row>
    <row r="61" spans="1:26" ht="36.75" customHeight="1" outlineLevel="1" x14ac:dyDescent="0.25">
      <c r="A61" s="27" t="s">
        <v>133</v>
      </c>
      <c r="B61" s="6"/>
      <c r="C61" s="104" t="s">
        <v>350</v>
      </c>
      <c r="D61" s="28" t="s">
        <v>227</v>
      </c>
      <c r="E61" s="37">
        <v>1</v>
      </c>
      <c r="F61" s="37">
        <v>1</v>
      </c>
      <c r="G61" s="82"/>
      <c r="H61" s="79"/>
      <c r="I61" s="92">
        <v>35</v>
      </c>
      <c r="J61" s="92">
        <v>35</v>
      </c>
      <c r="K61" s="15"/>
      <c r="L61" s="15"/>
      <c r="M61" s="92">
        <v>35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79"/>
      <c r="Z61" s="79"/>
    </row>
    <row r="62" spans="1:26" ht="26.25" customHeight="1" outlineLevel="1" x14ac:dyDescent="0.25">
      <c r="A62" s="27" t="s">
        <v>134</v>
      </c>
      <c r="B62" s="6"/>
      <c r="C62" s="104" t="s">
        <v>347</v>
      </c>
      <c r="D62" s="28" t="s">
        <v>227</v>
      </c>
      <c r="E62" s="37">
        <v>1</v>
      </c>
      <c r="F62" s="37">
        <v>1</v>
      </c>
      <c r="G62" s="82"/>
      <c r="H62" s="79"/>
      <c r="I62" s="92">
        <v>31</v>
      </c>
      <c r="J62" s="92">
        <v>31</v>
      </c>
      <c r="K62" s="15"/>
      <c r="L62" s="15"/>
      <c r="M62" s="92">
        <v>31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79"/>
      <c r="Z62" s="79"/>
    </row>
    <row r="63" spans="1:26" ht="26.25" customHeight="1" outlineLevel="1" x14ac:dyDescent="0.25">
      <c r="A63" s="27" t="s">
        <v>135</v>
      </c>
      <c r="B63" s="6"/>
      <c r="C63" s="104" t="s">
        <v>351</v>
      </c>
      <c r="D63" s="28" t="s">
        <v>227</v>
      </c>
      <c r="E63" s="37">
        <v>1</v>
      </c>
      <c r="F63" s="37">
        <v>1</v>
      </c>
      <c r="G63" s="82"/>
      <c r="H63" s="79"/>
      <c r="I63" s="92">
        <v>180</v>
      </c>
      <c r="J63" s="92">
        <v>180</v>
      </c>
      <c r="K63" s="15"/>
      <c r="L63" s="15"/>
      <c r="M63" s="92">
        <v>180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79"/>
      <c r="Z63" s="79"/>
    </row>
    <row r="64" spans="1:26" ht="26.25" customHeight="1" outlineLevel="1" x14ac:dyDescent="0.25">
      <c r="A64" s="27" t="s">
        <v>136</v>
      </c>
      <c r="B64" s="6"/>
      <c r="C64" s="104" t="s">
        <v>349</v>
      </c>
      <c r="D64" s="28" t="s">
        <v>227</v>
      </c>
      <c r="E64" s="37">
        <v>1</v>
      </c>
      <c r="F64" s="37">
        <v>1</v>
      </c>
      <c r="G64" s="82"/>
      <c r="H64" s="79"/>
      <c r="I64" s="92">
        <v>87</v>
      </c>
      <c r="J64" s="92">
        <v>87</v>
      </c>
      <c r="K64" s="15"/>
      <c r="L64" s="15"/>
      <c r="M64" s="92">
        <v>87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79"/>
      <c r="Z64" s="79"/>
    </row>
    <row r="65" spans="1:26" ht="18.75" customHeight="1" x14ac:dyDescent="0.25">
      <c r="A65" s="40" t="s">
        <v>149</v>
      </c>
      <c r="B65" s="6"/>
      <c r="C65" s="46" t="s">
        <v>219</v>
      </c>
      <c r="D65" s="28"/>
      <c r="E65" s="32">
        <f>SUM(E66:E75)</f>
        <v>10</v>
      </c>
      <c r="F65" s="32">
        <f>SUM(F66:F75)</f>
        <v>10</v>
      </c>
      <c r="G65" s="82"/>
      <c r="H65" s="79"/>
      <c r="I65" s="39">
        <f>SUM(I66:I75)</f>
        <v>768.90599999999995</v>
      </c>
      <c r="J65" s="39">
        <f>SUM(J66:J75)</f>
        <v>768.90599999999995</v>
      </c>
      <c r="K65" s="1"/>
      <c r="L65" s="15"/>
      <c r="M65" s="39">
        <f>SUM(M66:M75)</f>
        <v>768.90599999999995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79"/>
      <c r="Z65" s="79"/>
    </row>
    <row r="66" spans="1:26" ht="26.25" customHeight="1" outlineLevel="1" x14ac:dyDescent="0.25">
      <c r="A66" s="27" t="s">
        <v>139</v>
      </c>
      <c r="B66" s="6"/>
      <c r="C66" s="104" t="s">
        <v>340</v>
      </c>
      <c r="D66" s="28" t="s">
        <v>227</v>
      </c>
      <c r="E66" s="37">
        <v>1</v>
      </c>
      <c r="F66" s="37">
        <v>1</v>
      </c>
      <c r="G66" s="82"/>
      <c r="H66" s="79"/>
      <c r="I66" s="97">
        <v>94.353999999999999</v>
      </c>
      <c r="J66" s="97">
        <v>94.353999999999999</v>
      </c>
      <c r="K66" s="15"/>
      <c r="L66" s="15"/>
      <c r="M66" s="97">
        <v>94.353999999999999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79"/>
      <c r="Z66" s="79"/>
    </row>
    <row r="67" spans="1:26" ht="26.25" customHeight="1" outlineLevel="1" x14ac:dyDescent="0.25">
      <c r="A67" s="27" t="s">
        <v>140</v>
      </c>
      <c r="B67" s="6"/>
      <c r="C67" s="104" t="s">
        <v>341</v>
      </c>
      <c r="D67" s="28" t="s">
        <v>227</v>
      </c>
      <c r="E67" s="37">
        <v>1</v>
      </c>
      <c r="F67" s="37">
        <v>1</v>
      </c>
      <c r="G67" s="82"/>
      <c r="H67" s="79"/>
      <c r="I67" s="97">
        <v>59</v>
      </c>
      <c r="J67" s="97">
        <v>59</v>
      </c>
      <c r="K67" s="15"/>
      <c r="L67" s="15"/>
      <c r="M67" s="97">
        <v>59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79"/>
      <c r="Z67" s="79"/>
    </row>
    <row r="68" spans="1:26" ht="26.25" customHeight="1" outlineLevel="1" x14ac:dyDescent="0.25">
      <c r="A68" s="27" t="s">
        <v>141</v>
      </c>
      <c r="B68" s="6"/>
      <c r="C68" s="104" t="s">
        <v>342</v>
      </c>
      <c r="D68" s="28" t="s">
        <v>227</v>
      </c>
      <c r="E68" s="37">
        <v>1</v>
      </c>
      <c r="F68" s="37">
        <v>1</v>
      </c>
      <c r="G68" s="82"/>
      <c r="H68" s="79"/>
      <c r="I68" s="97">
        <v>41.2</v>
      </c>
      <c r="J68" s="97">
        <v>41.2</v>
      </c>
      <c r="K68" s="15"/>
      <c r="L68" s="15"/>
      <c r="M68" s="97">
        <v>41.2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79"/>
      <c r="Z68" s="79"/>
    </row>
    <row r="69" spans="1:26" ht="26.25" customHeight="1" outlineLevel="1" x14ac:dyDescent="0.25">
      <c r="A69" s="27" t="s">
        <v>142</v>
      </c>
      <c r="B69" s="6"/>
      <c r="C69" s="104" t="s">
        <v>343</v>
      </c>
      <c r="D69" s="28" t="s">
        <v>227</v>
      </c>
      <c r="E69" s="37">
        <v>1</v>
      </c>
      <c r="F69" s="37">
        <v>1</v>
      </c>
      <c r="G69" s="82"/>
      <c r="H69" s="79"/>
      <c r="I69" s="97">
        <v>42.999000000000002</v>
      </c>
      <c r="J69" s="97">
        <v>42.999000000000002</v>
      </c>
      <c r="K69" s="15"/>
      <c r="L69" s="15"/>
      <c r="M69" s="97">
        <v>42.999000000000002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79"/>
      <c r="Z69" s="79"/>
    </row>
    <row r="70" spans="1:26" ht="26.25" customHeight="1" outlineLevel="1" x14ac:dyDescent="0.25">
      <c r="A70" s="27" t="s">
        <v>143</v>
      </c>
      <c r="B70" s="6"/>
      <c r="C70" s="104" t="s">
        <v>344</v>
      </c>
      <c r="D70" s="28" t="s">
        <v>227</v>
      </c>
      <c r="E70" s="37">
        <v>1</v>
      </c>
      <c r="F70" s="37">
        <v>1</v>
      </c>
      <c r="G70" s="82"/>
      <c r="H70" s="79"/>
      <c r="I70" s="97">
        <v>51.999000000000002</v>
      </c>
      <c r="J70" s="97">
        <v>51.999000000000002</v>
      </c>
      <c r="K70" s="15"/>
      <c r="L70" s="15"/>
      <c r="M70" s="97">
        <v>51.999000000000002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79"/>
      <c r="Z70" s="79"/>
    </row>
    <row r="71" spans="1:26" ht="26.25" customHeight="1" outlineLevel="1" x14ac:dyDescent="0.25">
      <c r="A71" s="27" t="s">
        <v>144</v>
      </c>
      <c r="B71" s="6"/>
      <c r="C71" s="104" t="s">
        <v>345</v>
      </c>
      <c r="D71" s="28" t="s">
        <v>227</v>
      </c>
      <c r="E71" s="37">
        <v>1</v>
      </c>
      <c r="F71" s="37">
        <v>1</v>
      </c>
      <c r="G71" s="82"/>
      <c r="H71" s="79"/>
      <c r="I71" s="97">
        <v>94.353999999999999</v>
      </c>
      <c r="J71" s="97">
        <v>94.353999999999999</v>
      </c>
      <c r="K71" s="15"/>
      <c r="L71" s="15"/>
      <c r="M71" s="97">
        <v>94.353999999999999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79"/>
      <c r="Z71" s="79"/>
    </row>
    <row r="72" spans="1:26" ht="26.25" customHeight="1" outlineLevel="1" x14ac:dyDescent="0.25">
      <c r="A72" s="27" t="s">
        <v>145</v>
      </c>
      <c r="B72" s="6"/>
      <c r="C72" s="104" t="s">
        <v>350</v>
      </c>
      <c r="D72" s="28" t="s">
        <v>227</v>
      </c>
      <c r="E72" s="37">
        <v>1</v>
      </c>
      <c r="F72" s="37">
        <v>1</v>
      </c>
      <c r="G72" s="82"/>
      <c r="H72" s="79"/>
      <c r="I72" s="97">
        <v>95</v>
      </c>
      <c r="J72" s="97">
        <v>95</v>
      </c>
      <c r="K72" s="15"/>
      <c r="L72" s="15"/>
      <c r="M72" s="97">
        <v>95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79"/>
      <c r="Z72" s="79"/>
    </row>
    <row r="73" spans="1:26" ht="26.25" customHeight="1" outlineLevel="1" x14ac:dyDescent="0.25">
      <c r="A73" s="27" t="s">
        <v>146</v>
      </c>
      <c r="B73" s="6"/>
      <c r="C73" s="104" t="s">
        <v>347</v>
      </c>
      <c r="D73" s="28" t="s">
        <v>227</v>
      </c>
      <c r="E73" s="37">
        <v>1</v>
      </c>
      <c r="F73" s="37">
        <v>1</v>
      </c>
      <c r="G73" s="82"/>
      <c r="H73" s="79"/>
      <c r="I73" s="97">
        <v>95</v>
      </c>
      <c r="J73" s="97">
        <v>95</v>
      </c>
      <c r="K73" s="15"/>
      <c r="L73" s="15"/>
      <c r="M73" s="97">
        <v>95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79"/>
      <c r="Z73" s="79"/>
    </row>
    <row r="74" spans="1:26" ht="26.25" customHeight="1" outlineLevel="1" x14ac:dyDescent="0.25">
      <c r="A74" s="27" t="s">
        <v>147</v>
      </c>
      <c r="B74" s="6"/>
      <c r="C74" s="104" t="s">
        <v>351</v>
      </c>
      <c r="D74" s="28" t="s">
        <v>227</v>
      </c>
      <c r="E74" s="37">
        <v>1</v>
      </c>
      <c r="F74" s="37">
        <v>1</v>
      </c>
      <c r="G74" s="82"/>
      <c r="H74" s="79"/>
      <c r="I74" s="97">
        <v>130</v>
      </c>
      <c r="J74" s="97">
        <v>130</v>
      </c>
      <c r="K74" s="15"/>
      <c r="L74" s="15"/>
      <c r="M74" s="97">
        <v>130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79"/>
      <c r="Z74" s="79"/>
    </row>
    <row r="75" spans="1:26" ht="26.25" customHeight="1" outlineLevel="1" x14ac:dyDescent="0.25">
      <c r="A75" s="27" t="s">
        <v>148</v>
      </c>
      <c r="B75" s="6"/>
      <c r="C75" s="104" t="s">
        <v>349</v>
      </c>
      <c r="D75" s="28" t="s">
        <v>227</v>
      </c>
      <c r="E75" s="37">
        <v>1</v>
      </c>
      <c r="F75" s="37">
        <v>1</v>
      </c>
      <c r="G75" s="82"/>
      <c r="H75" s="79"/>
      <c r="I75" s="97">
        <v>65</v>
      </c>
      <c r="J75" s="97">
        <v>65</v>
      </c>
      <c r="K75" s="15"/>
      <c r="L75" s="15"/>
      <c r="M75" s="97">
        <v>65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79"/>
      <c r="Z75" s="79"/>
    </row>
    <row r="76" spans="1:26" ht="17.25" customHeight="1" x14ac:dyDescent="0.25">
      <c r="A76" s="40" t="s">
        <v>150</v>
      </c>
      <c r="B76" s="6"/>
      <c r="C76" s="46" t="s">
        <v>220</v>
      </c>
      <c r="D76" s="28"/>
      <c r="E76" s="32">
        <f>SUM(E77:E86)</f>
        <v>10</v>
      </c>
      <c r="F76" s="32">
        <f>SUM(F77:F86)</f>
        <v>10</v>
      </c>
      <c r="G76" s="82"/>
      <c r="H76" s="79"/>
      <c r="I76" s="39">
        <f>SUM(I77:I86)</f>
        <v>1106</v>
      </c>
      <c r="J76" s="39">
        <f>SUM(J77:J86)</f>
        <v>1106</v>
      </c>
      <c r="K76" s="1"/>
      <c r="L76" s="15"/>
      <c r="M76" s="39">
        <f>SUM(M77:M86)</f>
        <v>1106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79"/>
      <c r="Z76" s="79"/>
    </row>
    <row r="77" spans="1:26" ht="26.25" customHeight="1" outlineLevel="1" x14ac:dyDescent="0.25">
      <c r="A77" s="27" t="s">
        <v>151</v>
      </c>
      <c r="B77" s="6"/>
      <c r="C77" s="104" t="s">
        <v>340</v>
      </c>
      <c r="D77" s="28" t="s">
        <v>227</v>
      </c>
      <c r="E77" s="37">
        <v>1</v>
      </c>
      <c r="F77" s="37">
        <v>1</v>
      </c>
      <c r="G77" s="82"/>
      <c r="H77" s="79"/>
      <c r="I77" s="92">
        <v>115</v>
      </c>
      <c r="J77" s="92">
        <v>115</v>
      </c>
      <c r="K77" s="15"/>
      <c r="L77" s="15"/>
      <c r="M77" s="92">
        <v>115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79"/>
      <c r="Z77" s="79"/>
    </row>
    <row r="78" spans="1:26" ht="26.25" customHeight="1" outlineLevel="1" x14ac:dyDescent="0.25">
      <c r="A78" s="27" t="s">
        <v>152</v>
      </c>
      <c r="B78" s="6"/>
      <c r="C78" s="104" t="s">
        <v>341</v>
      </c>
      <c r="D78" s="28" t="s">
        <v>227</v>
      </c>
      <c r="E78" s="37">
        <v>1</v>
      </c>
      <c r="F78" s="37">
        <v>1</v>
      </c>
      <c r="G78" s="82"/>
      <c r="H78" s="79"/>
      <c r="I78" s="92">
        <v>71</v>
      </c>
      <c r="J78" s="92">
        <v>71</v>
      </c>
      <c r="K78" s="15"/>
      <c r="L78" s="15"/>
      <c r="M78" s="92">
        <v>71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79"/>
      <c r="Z78" s="79"/>
    </row>
    <row r="79" spans="1:26" ht="37.5" customHeight="1" outlineLevel="1" x14ac:dyDescent="0.25">
      <c r="A79" s="27" t="s">
        <v>153</v>
      </c>
      <c r="B79" s="6"/>
      <c r="C79" s="104" t="s">
        <v>342</v>
      </c>
      <c r="D79" s="28" t="s">
        <v>227</v>
      </c>
      <c r="E79" s="37">
        <v>1</v>
      </c>
      <c r="F79" s="37">
        <v>1</v>
      </c>
      <c r="G79" s="82"/>
      <c r="H79" s="79"/>
      <c r="I79" s="92">
        <v>115</v>
      </c>
      <c r="J79" s="92">
        <v>115</v>
      </c>
      <c r="K79" s="15"/>
      <c r="L79" s="15"/>
      <c r="M79" s="92">
        <v>115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79"/>
      <c r="Z79" s="79"/>
    </row>
    <row r="80" spans="1:26" ht="38.25" customHeight="1" outlineLevel="1" x14ac:dyDescent="0.25">
      <c r="A80" s="27" t="s">
        <v>154</v>
      </c>
      <c r="B80" s="6"/>
      <c r="C80" s="104" t="s">
        <v>343</v>
      </c>
      <c r="D80" s="28" t="s">
        <v>227</v>
      </c>
      <c r="E80" s="37">
        <v>1</v>
      </c>
      <c r="F80" s="37">
        <v>1</v>
      </c>
      <c r="G80" s="82"/>
      <c r="H80" s="79"/>
      <c r="I80" s="92">
        <v>115</v>
      </c>
      <c r="J80" s="92">
        <v>115</v>
      </c>
      <c r="K80" s="15"/>
      <c r="L80" s="15"/>
      <c r="M80" s="92">
        <v>115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79"/>
      <c r="Z80" s="79"/>
    </row>
    <row r="81" spans="1:26" ht="26.25" customHeight="1" outlineLevel="1" x14ac:dyDescent="0.25">
      <c r="A81" s="27" t="s">
        <v>155</v>
      </c>
      <c r="B81" s="6"/>
      <c r="C81" s="104" t="s">
        <v>344</v>
      </c>
      <c r="D81" s="28" t="s">
        <v>227</v>
      </c>
      <c r="E81" s="37">
        <v>1</v>
      </c>
      <c r="F81" s="37">
        <v>1</v>
      </c>
      <c r="G81" s="82"/>
      <c r="H81" s="79"/>
      <c r="I81" s="92">
        <v>116</v>
      </c>
      <c r="J81" s="92">
        <v>116</v>
      </c>
      <c r="K81" s="15"/>
      <c r="L81" s="15"/>
      <c r="M81" s="92">
        <v>116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79"/>
      <c r="Z81" s="79"/>
    </row>
    <row r="82" spans="1:26" ht="26.25" customHeight="1" outlineLevel="1" x14ac:dyDescent="0.25">
      <c r="A82" s="27" t="s">
        <v>156</v>
      </c>
      <c r="B82" s="6"/>
      <c r="C82" s="104" t="s">
        <v>345</v>
      </c>
      <c r="D82" s="28" t="s">
        <v>227</v>
      </c>
      <c r="E82" s="37">
        <v>1</v>
      </c>
      <c r="F82" s="37">
        <v>1</v>
      </c>
      <c r="G82" s="82"/>
      <c r="H82" s="79"/>
      <c r="I82" s="92">
        <v>115</v>
      </c>
      <c r="J82" s="92">
        <v>115</v>
      </c>
      <c r="K82" s="15"/>
      <c r="L82" s="15"/>
      <c r="M82" s="92">
        <v>115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79"/>
      <c r="Z82" s="79"/>
    </row>
    <row r="83" spans="1:26" ht="26.25" customHeight="1" outlineLevel="1" x14ac:dyDescent="0.25">
      <c r="A83" s="27" t="s">
        <v>157</v>
      </c>
      <c r="B83" s="6"/>
      <c r="C83" s="104" t="s">
        <v>350</v>
      </c>
      <c r="D83" s="28" t="s">
        <v>227</v>
      </c>
      <c r="E83" s="37">
        <v>1</v>
      </c>
      <c r="F83" s="37">
        <v>1</v>
      </c>
      <c r="G83" s="82"/>
      <c r="H83" s="79"/>
      <c r="I83" s="92">
        <v>115</v>
      </c>
      <c r="J83" s="92">
        <v>115</v>
      </c>
      <c r="K83" s="15"/>
      <c r="L83" s="15"/>
      <c r="M83" s="92">
        <v>115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79"/>
      <c r="Z83" s="79"/>
    </row>
    <row r="84" spans="1:26" ht="26.25" customHeight="1" outlineLevel="1" x14ac:dyDescent="0.25">
      <c r="A84" s="27" t="s">
        <v>158</v>
      </c>
      <c r="B84" s="6"/>
      <c r="C84" s="104" t="s">
        <v>347</v>
      </c>
      <c r="D84" s="28" t="s">
        <v>227</v>
      </c>
      <c r="E84" s="37">
        <v>1</v>
      </c>
      <c r="F84" s="37">
        <v>1</v>
      </c>
      <c r="G84" s="82"/>
      <c r="H84" s="79"/>
      <c r="I84" s="92">
        <v>115</v>
      </c>
      <c r="J84" s="92">
        <v>115</v>
      </c>
      <c r="K84" s="15"/>
      <c r="L84" s="15"/>
      <c r="M84" s="92">
        <v>115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79"/>
      <c r="Z84" s="79"/>
    </row>
    <row r="85" spans="1:26" ht="26.25" customHeight="1" outlineLevel="1" x14ac:dyDescent="0.25">
      <c r="A85" s="27" t="s">
        <v>159</v>
      </c>
      <c r="B85" s="6"/>
      <c r="C85" s="104" t="s">
        <v>351</v>
      </c>
      <c r="D85" s="28" t="s">
        <v>227</v>
      </c>
      <c r="E85" s="37">
        <v>1</v>
      </c>
      <c r="F85" s="37">
        <v>1</v>
      </c>
      <c r="G85" s="82"/>
      <c r="H85" s="79"/>
      <c r="I85" s="92">
        <v>144</v>
      </c>
      <c r="J85" s="92">
        <v>144</v>
      </c>
      <c r="K85" s="15"/>
      <c r="L85" s="15"/>
      <c r="M85" s="92">
        <v>144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79"/>
      <c r="Z85" s="79"/>
    </row>
    <row r="86" spans="1:26" ht="38.25" customHeight="1" outlineLevel="1" x14ac:dyDescent="0.25">
      <c r="A86" s="27" t="s">
        <v>160</v>
      </c>
      <c r="B86" s="6"/>
      <c r="C86" s="104" t="s">
        <v>349</v>
      </c>
      <c r="D86" s="28" t="s">
        <v>227</v>
      </c>
      <c r="E86" s="37">
        <v>1</v>
      </c>
      <c r="F86" s="37">
        <v>1</v>
      </c>
      <c r="G86" s="82"/>
      <c r="H86" s="79"/>
      <c r="I86" s="92">
        <v>85</v>
      </c>
      <c r="J86" s="92">
        <v>85</v>
      </c>
      <c r="K86" s="15"/>
      <c r="L86" s="15"/>
      <c r="M86" s="92">
        <v>85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79"/>
      <c r="Z86" s="79"/>
    </row>
    <row r="87" spans="1:26" ht="17.25" customHeight="1" x14ac:dyDescent="0.25">
      <c r="A87" s="40" t="s">
        <v>162</v>
      </c>
      <c r="B87" s="6"/>
      <c r="C87" s="46" t="s">
        <v>221</v>
      </c>
      <c r="D87" s="28"/>
      <c r="E87" s="32">
        <f>SUM(E88:E104)</f>
        <v>17</v>
      </c>
      <c r="F87" s="32">
        <f>SUM(F88:F104)</f>
        <v>17</v>
      </c>
      <c r="G87" s="82"/>
      <c r="H87" s="79"/>
      <c r="I87" s="39">
        <f>SUM(I88:I104)</f>
        <v>1062.6000000000001</v>
      </c>
      <c r="J87" s="39">
        <f>SUM(J88:J104)</f>
        <v>1062.6000000000001</v>
      </c>
      <c r="K87" s="1"/>
      <c r="L87" s="15"/>
      <c r="M87" s="39">
        <f>SUM(M88:M104)</f>
        <v>1062.6000000000001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79"/>
      <c r="Z87" s="79"/>
    </row>
    <row r="88" spans="1:26" ht="30" customHeight="1" outlineLevel="1" x14ac:dyDescent="0.25">
      <c r="A88" s="27" t="s">
        <v>164</v>
      </c>
      <c r="B88" s="6"/>
      <c r="C88" s="104" t="s">
        <v>340</v>
      </c>
      <c r="D88" s="93" t="s">
        <v>227</v>
      </c>
      <c r="E88" s="95">
        <v>1</v>
      </c>
      <c r="F88" s="95">
        <v>1</v>
      </c>
      <c r="G88" s="82"/>
      <c r="H88" s="79"/>
      <c r="I88" s="97">
        <v>62.505000000000003</v>
      </c>
      <c r="J88" s="97">
        <v>62.505000000000003</v>
      </c>
      <c r="K88" s="15"/>
      <c r="L88" s="15"/>
      <c r="M88" s="97">
        <v>62.505000000000003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79"/>
      <c r="Z88" s="79"/>
    </row>
    <row r="89" spans="1:26" ht="30" customHeight="1" outlineLevel="1" x14ac:dyDescent="0.25">
      <c r="A89" s="27" t="s">
        <v>165</v>
      </c>
      <c r="B89" s="6"/>
      <c r="C89" s="104" t="s">
        <v>341</v>
      </c>
      <c r="D89" s="93" t="s">
        <v>227</v>
      </c>
      <c r="E89" s="95">
        <v>1</v>
      </c>
      <c r="F89" s="95">
        <v>1</v>
      </c>
      <c r="G89" s="82"/>
      <c r="H89" s="79"/>
      <c r="I89" s="97">
        <v>62.505000000000003</v>
      </c>
      <c r="J89" s="97">
        <v>62.505000000000003</v>
      </c>
      <c r="K89" s="15"/>
      <c r="L89" s="15"/>
      <c r="M89" s="97">
        <v>62.505000000000003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79"/>
      <c r="Z89" s="79"/>
    </row>
    <row r="90" spans="1:26" ht="39.75" customHeight="1" outlineLevel="1" x14ac:dyDescent="0.25">
      <c r="A90" s="27" t="s">
        <v>166</v>
      </c>
      <c r="B90" s="6"/>
      <c r="C90" s="104" t="s">
        <v>352</v>
      </c>
      <c r="D90" s="93" t="s">
        <v>227</v>
      </c>
      <c r="E90" s="95">
        <v>1</v>
      </c>
      <c r="F90" s="95">
        <v>1</v>
      </c>
      <c r="G90" s="82"/>
      <c r="H90" s="79"/>
      <c r="I90" s="97">
        <v>62.505000000000003</v>
      </c>
      <c r="J90" s="97">
        <v>62.505000000000003</v>
      </c>
      <c r="K90" s="15"/>
      <c r="L90" s="15"/>
      <c r="M90" s="97">
        <v>62.505000000000003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79"/>
      <c r="Z90" s="79"/>
    </row>
    <row r="91" spans="1:26" ht="30" customHeight="1" outlineLevel="1" x14ac:dyDescent="0.25">
      <c r="A91" s="27" t="s">
        <v>167</v>
      </c>
      <c r="B91" s="6"/>
      <c r="C91" s="104" t="s">
        <v>342</v>
      </c>
      <c r="D91" s="93" t="s">
        <v>227</v>
      </c>
      <c r="E91" s="95">
        <v>1</v>
      </c>
      <c r="F91" s="95">
        <v>1</v>
      </c>
      <c r="G91" s="82"/>
      <c r="H91" s="79"/>
      <c r="I91" s="97">
        <v>62.505000000000003</v>
      </c>
      <c r="J91" s="97">
        <v>62.505000000000003</v>
      </c>
      <c r="K91" s="15"/>
      <c r="L91" s="15"/>
      <c r="M91" s="97">
        <v>62.505000000000003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79"/>
      <c r="Z91" s="79"/>
    </row>
    <row r="92" spans="1:26" ht="30" customHeight="1" outlineLevel="1" x14ac:dyDescent="0.25">
      <c r="A92" s="27" t="s">
        <v>168</v>
      </c>
      <c r="B92" s="6"/>
      <c r="C92" s="104" t="s">
        <v>353</v>
      </c>
      <c r="D92" s="93" t="s">
        <v>227</v>
      </c>
      <c r="E92" s="95">
        <v>1</v>
      </c>
      <c r="F92" s="95">
        <v>1</v>
      </c>
      <c r="G92" s="82"/>
      <c r="H92" s="79"/>
      <c r="I92" s="97">
        <v>62.505000000000003</v>
      </c>
      <c r="J92" s="97">
        <v>62.505000000000003</v>
      </c>
      <c r="K92" s="15"/>
      <c r="L92" s="15"/>
      <c r="M92" s="97">
        <v>62.505000000000003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79"/>
      <c r="Z92" s="79"/>
    </row>
    <row r="93" spans="1:26" ht="30" customHeight="1" outlineLevel="1" x14ac:dyDescent="0.25">
      <c r="A93" s="27" t="s">
        <v>169</v>
      </c>
      <c r="B93" s="6"/>
      <c r="C93" s="104" t="s">
        <v>343</v>
      </c>
      <c r="D93" s="93" t="s">
        <v>227</v>
      </c>
      <c r="E93" s="95">
        <v>1</v>
      </c>
      <c r="F93" s="95">
        <v>1</v>
      </c>
      <c r="G93" s="82"/>
      <c r="H93" s="79"/>
      <c r="I93" s="97">
        <v>62.505000000000003</v>
      </c>
      <c r="J93" s="97">
        <v>62.505000000000003</v>
      </c>
      <c r="K93" s="15"/>
      <c r="L93" s="15"/>
      <c r="M93" s="97">
        <v>62.505000000000003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79"/>
      <c r="Z93" s="79"/>
    </row>
    <row r="94" spans="1:26" ht="39" customHeight="1" outlineLevel="1" x14ac:dyDescent="0.25">
      <c r="A94" s="27" t="s">
        <v>170</v>
      </c>
      <c r="B94" s="6"/>
      <c r="C94" s="104" t="s">
        <v>354</v>
      </c>
      <c r="D94" s="93" t="s">
        <v>227</v>
      </c>
      <c r="E94" s="95">
        <v>1</v>
      </c>
      <c r="F94" s="95">
        <v>1</v>
      </c>
      <c r="G94" s="82"/>
      <c r="H94" s="79"/>
      <c r="I94" s="97">
        <v>62.505000000000003</v>
      </c>
      <c r="J94" s="97">
        <v>62.505000000000003</v>
      </c>
      <c r="K94" s="15"/>
      <c r="L94" s="15"/>
      <c r="M94" s="97">
        <v>62.505000000000003</v>
      </c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79"/>
      <c r="Z94" s="79"/>
    </row>
    <row r="95" spans="1:26" ht="30" customHeight="1" outlineLevel="1" x14ac:dyDescent="0.25">
      <c r="A95" s="27" t="s">
        <v>171</v>
      </c>
      <c r="B95" s="6"/>
      <c r="C95" s="104" t="s">
        <v>336</v>
      </c>
      <c r="D95" s="93" t="s">
        <v>227</v>
      </c>
      <c r="E95" s="95">
        <v>1</v>
      </c>
      <c r="F95" s="95">
        <v>1</v>
      </c>
      <c r="G95" s="82"/>
      <c r="H95" s="79"/>
      <c r="I95" s="97">
        <v>62.505000000000003</v>
      </c>
      <c r="J95" s="97">
        <v>62.505000000000003</v>
      </c>
      <c r="K95" s="15"/>
      <c r="L95" s="15"/>
      <c r="M95" s="97">
        <v>62.505000000000003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79"/>
      <c r="Z95" s="79"/>
    </row>
    <row r="96" spans="1:26" ht="30" customHeight="1" outlineLevel="1" x14ac:dyDescent="0.25">
      <c r="A96" s="27" t="s">
        <v>172</v>
      </c>
      <c r="B96" s="6"/>
      <c r="C96" s="104" t="s">
        <v>344</v>
      </c>
      <c r="D96" s="93" t="s">
        <v>227</v>
      </c>
      <c r="E96" s="95">
        <v>1</v>
      </c>
      <c r="F96" s="95">
        <v>1</v>
      </c>
      <c r="G96" s="82"/>
      <c r="H96" s="79"/>
      <c r="I96" s="97">
        <v>62.505000000000003</v>
      </c>
      <c r="J96" s="97">
        <v>62.505000000000003</v>
      </c>
      <c r="K96" s="15"/>
      <c r="L96" s="15"/>
      <c r="M96" s="97">
        <v>62.505000000000003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79"/>
      <c r="Z96" s="79"/>
    </row>
    <row r="97" spans="1:26" ht="30" customHeight="1" outlineLevel="1" x14ac:dyDescent="0.25">
      <c r="A97" s="27" t="s">
        <v>173</v>
      </c>
      <c r="B97" s="6"/>
      <c r="C97" s="104" t="s">
        <v>345</v>
      </c>
      <c r="D97" s="93" t="s">
        <v>227</v>
      </c>
      <c r="E97" s="95">
        <v>1</v>
      </c>
      <c r="F97" s="95">
        <v>1</v>
      </c>
      <c r="G97" s="82"/>
      <c r="H97" s="79"/>
      <c r="I97" s="97">
        <v>62.505000000000003</v>
      </c>
      <c r="J97" s="97">
        <v>62.505000000000003</v>
      </c>
      <c r="K97" s="15"/>
      <c r="L97" s="15"/>
      <c r="M97" s="97">
        <v>62.505000000000003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79"/>
      <c r="Z97" s="79"/>
    </row>
    <row r="98" spans="1:26" ht="30" customHeight="1" outlineLevel="1" x14ac:dyDescent="0.25">
      <c r="A98" s="27" t="s">
        <v>174</v>
      </c>
      <c r="B98" s="6"/>
      <c r="C98" s="104" t="s">
        <v>350</v>
      </c>
      <c r="D98" s="93" t="s">
        <v>227</v>
      </c>
      <c r="E98" s="95">
        <v>1</v>
      </c>
      <c r="F98" s="95">
        <v>1</v>
      </c>
      <c r="G98" s="82"/>
      <c r="H98" s="79"/>
      <c r="I98" s="97">
        <v>62.505000000000003</v>
      </c>
      <c r="J98" s="97">
        <v>62.505000000000003</v>
      </c>
      <c r="K98" s="15"/>
      <c r="L98" s="15"/>
      <c r="M98" s="97">
        <v>62.505000000000003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79"/>
      <c r="Z98" s="79"/>
    </row>
    <row r="99" spans="1:26" ht="30" customHeight="1" outlineLevel="1" x14ac:dyDescent="0.25">
      <c r="A99" s="27" t="s">
        <v>175</v>
      </c>
      <c r="B99" s="7"/>
      <c r="C99" s="104" t="s">
        <v>355</v>
      </c>
      <c r="D99" s="93" t="s">
        <v>227</v>
      </c>
      <c r="E99" s="95">
        <v>1</v>
      </c>
      <c r="F99" s="95">
        <v>1</v>
      </c>
      <c r="G99" s="82"/>
      <c r="H99" s="79"/>
      <c r="I99" s="97">
        <v>62.505000000000003</v>
      </c>
      <c r="J99" s="97">
        <v>62.505000000000003</v>
      </c>
      <c r="K99" s="15"/>
      <c r="L99" s="15"/>
      <c r="M99" s="97">
        <v>62.505000000000003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79"/>
      <c r="Z99" s="79"/>
    </row>
    <row r="100" spans="1:26" ht="30" customHeight="1" outlineLevel="1" x14ac:dyDescent="0.25">
      <c r="A100" s="27" t="s">
        <v>281</v>
      </c>
      <c r="B100" s="7"/>
      <c r="C100" s="104" t="s">
        <v>356</v>
      </c>
      <c r="D100" s="93" t="s">
        <v>227</v>
      </c>
      <c r="E100" s="95">
        <v>1</v>
      </c>
      <c r="F100" s="95">
        <v>1</v>
      </c>
      <c r="G100" s="82"/>
      <c r="H100" s="79"/>
      <c r="I100" s="97">
        <v>62.505000000000003</v>
      </c>
      <c r="J100" s="97">
        <v>62.505000000000003</v>
      </c>
      <c r="K100" s="15"/>
      <c r="L100" s="15"/>
      <c r="M100" s="97">
        <v>62.505000000000003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79"/>
      <c r="Z100" s="79"/>
    </row>
    <row r="101" spans="1:26" ht="30" customHeight="1" outlineLevel="1" x14ac:dyDescent="0.25">
      <c r="A101" s="27" t="s">
        <v>282</v>
      </c>
      <c r="B101" s="7"/>
      <c r="C101" s="104" t="s">
        <v>357</v>
      </c>
      <c r="D101" s="93" t="s">
        <v>227</v>
      </c>
      <c r="E101" s="95">
        <v>1</v>
      </c>
      <c r="F101" s="95">
        <v>1</v>
      </c>
      <c r="G101" s="82"/>
      <c r="H101" s="79"/>
      <c r="I101" s="97">
        <v>62.505000000000003</v>
      </c>
      <c r="J101" s="97">
        <v>62.505000000000003</v>
      </c>
      <c r="K101" s="15"/>
      <c r="L101" s="15"/>
      <c r="M101" s="97">
        <v>62.505000000000003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79"/>
      <c r="Z101" s="79"/>
    </row>
    <row r="102" spans="1:26" ht="30" customHeight="1" outlineLevel="1" x14ac:dyDescent="0.25">
      <c r="A102" s="27" t="s">
        <v>283</v>
      </c>
      <c r="B102" s="7"/>
      <c r="C102" s="104" t="s">
        <v>347</v>
      </c>
      <c r="D102" s="93" t="s">
        <v>227</v>
      </c>
      <c r="E102" s="95">
        <v>1</v>
      </c>
      <c r="F102" s="95">
        <v>1</v>
      </c>
      <c r="G102" s="82"/>
      <c r="H102" s="79"/>
      <c r="I102" s="97">
        <v>62.505000000000003</v>
      </c>
      <c r="J102" s="97">
        <v>62.505000000000003</v>
      </c>
      <c r="K102" s="15"/>
      <c r="L102" s="15"/>
      <c r="M102" s="97">
        <v>62.505000000000003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79"/>
      <c r="Z102" s="79"/>
    </row>
    <row r="103" spans="1:26" ht="30" customHeight="1" outlineLevel="1" x14ac:dyDescent="0.25">
      <c r="A103" s="27" t="s">
        <v>284</v>
      </c>
      <c r="B103" s="7"/>
      <c r="C103" s="104" t="s">
        <v>351</v>
      </c>
      <c r="D103" s="93" t="s">
        <v>227</v>
      </c>
      <c r="E103" s="95">
        <v>1</v>
      </c>
      <c r="F103" s="95">
        <v>1</v>
      </c>
      <c r="G103" s="82"/>
      <c r="H103" s="79"/>
      <c r="I103" s="97">
        <v>62.505000000000003</v>
      </c>
      <c r="J103" s="97">
        <v>62.505000000000003</v>
      </c>
      <c r="K103" s="15"/>
      <c r="L103" s="15"/>
      <c r="M103" s="97">
        <v>62.505000000000003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79"/>
      <c r="Z103" s="79"/>
    </row>
    <row r="104" spans="1:26" ht="36.75" customHeight="1" outlineLevel="1" x14ac:dyDescent="0.25">
      <c r="A104" s="27" t="s">
        <v>285</v>
      </c>
      <c r="B104" s="6"/>
      <c r="C104" s="104" t="s">
        <v>349</v>
      </c>
      <c r="D104" s="93" t="s">
        <v>227</v>
      </c>
      <c r="E104" s="95">
        <v>1</v>
      </c>
      <c r="F104" s="95">
        <v>1</v>
      </c>
      <c r="G104" s="82"/>
      <c r="H104" s="79"/>
      <c r="I104" s="97">
        <v>62.52</v>
      </c>
      <c r="J104" s="97">
        <v>62.52</v>
      </c>
      <c r="K104" s="15"/>
      <c r="L104" s="15"/>
      <c r="M104" s="97">
        <v>62.52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79"/>
      <c r="Z104" s="79"/>
    </row>
    <row r="105" spans="1:26" ht="20.25" customHeight="1" x14ac:dyDescent="0.25">
      <c r="A105" s="40" t="s">
        <v>176</v>
      </c>
      <c r="B105" s="6"/>
      <c r="C105" s="46" t="s">
        <v>222</v>
      </c>
      <c r="D105" s="28"/>
      <c r="E105" s="32">
        <f>SUM(E106:E122)</f>
        <v>17</v>
      </c>
      <c r="F105" s="32">
        <f>SUM(F106:F122)</f>
        <v>17</v>
      </c>
      <c r="G105" s="82"/>
      <c r="H105" s="79"/>
      <c r="I105" s="39">
        <f>SUM(I106:I122)</f>
        <v>7358</v>
      </c>
      <c r="J105" s="39">
        <f>SUM(J106:J122)</f>
        <v>5797</v>
      </c>
      <c r="K105" s="1">
        <f>J105-I105</f>
        <v>-1561</v>
      </c>
      <c r="L105" s="15"/>
      <c r="M105" s="39">
        <f>SUM(M106:M122)</f>
        <v>5797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79"/>
      <c r="Z105" s="79"/>
    </row>
    <row r="106" spans="1:26" ht="29.25" customHeight="1" outlineLevel="1" x14ac:dyDescent="0.25">
      <c r="A106" s="27" t="s">
        <v>177</v>
      </c>
      <c r="B106" s="6"/>
      <c r="C106" s="104" t="s">
        <v>340</v>
      </c>
      <c r="D106" s="93" t="s">
        <v>227</v>
      </c>
      <c r="E106" s="95">
        <v>1</v>
      </c>
      <c r="F106" s="95">
        <v>1</v>
      </c>
      <c r="G106" s="82"/>
      <c r="H106" s="79"/>
      <c r="I106" s="92">
        <v>358</v>
      </c>
      <c r="J106" s="92">
        <v>358</v>
      </c>
      <c r="K106" s="15"/>
      <c r="L106" s="15"/>
      <c r="M106" s="92">
        <v>358</v>
      </c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79"/>
      <c r="Z106" s="79"/>
    </row>
    <row r="107" spans="1:26" ht="30" customHeight="1" outlineLevel="1" x14ac:dyDescent="0.25">
      <c r="A107" s="27" t="s">
        <v>178</v>
      </c>
      <c r="B107" s="6"/>
      <c r="C107" s="104" t="s">
        <v>341</v>
      </c>
      <c r="D107" s="93" t="s">
        <v>227</v>
      </c>
      <c r="E107" s="95">
        <v>1</v>
      </c>
      <c r="F107" s="95">
        <v>1</v>
      </c>
      <c r="G107" s="82"/>
      <c r="H107" s="79"/>
      <c r="I107" s="92">
        <v>432</v>
      </c>
      <c r="J107" s="92">
        <v>432</v>
      </c>
      <c r="K107" s="15"/>
      <c r="L107" s="15"/>
      <c r="M107" s="92">
        <v>432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79"/>
      <c r="Z107" s="79"/>
    </row>
    <row r="108" spans="1:26" ht="30" customHeight="1" outlineLevel="1" x14ac:dyDescent="0.25">
      <c r="A108" s="27" t="s">
        <v>179</v>
      </c>
      <c r="B108" s="6"/>
      <c r="C108" s="104" t="s">
        <v>342</v>
      </c>
      <c r="D108" s="93" t="s">
        <v>227</v>
      </c>
      <c r="E108" s="95">
        <v>1</v>
      </c>
      <c r="F108" s="95">
        <v>1</v>
      </c>
      <c r="G108" s="82"/>
      <c r="H108" s="79"/>
      <c r="I108" s="92">
        <v>358</v>
      </c>
      <c r="J108" s="92">
        <v>358</v>
      </c>
      <c r="K108" s="15"/>
      <c r="L108" s="15"/>
      <c r="M108" s="92">
        <v>358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79"/>
      <c r="Z108" s="79"/>
    </row>
    <row r="109" spans="1:26" ht="30" customHeight="1" outlineLevel="1" x14ac:dyDescent="0.25">
      <c r="A109" s="27" t="s">
        <v>180</v>
      </c>
      <c r="B109" s="6"/>
      <c r="C109" s="104" t="s">
        <v>343</v>
      </c>
      <c r="D109" s="93" t="s">
        <v>227</v>
      </c>
      <c r="E109" s="95">
        <v>1</v>
      </c>
      <c r="F109" s="95">
        <v>1</v>
      </c>
      <c r="G109" s="82"/>
      <c r="H109" s="79"/>
      <c r="I109" s="92">
        <v>358</v>
      </c>
      <c r="J109" s="92">
        <v>358</v>
      </c>
      <c r="K109" s="15"/>
      <c r="L109" s="15"/>
      <c r="M109" s="92">
        <v>358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79"/>
      <c r="Z109" s="79"/>
    </row>
    <row r="110" spans="1:26" ht="30" customHeight="1" outlineLevel="1" x14ac:dyDescent="0.25">
      <c r="A110" s="27" t="s">
        <v>181</v>
      </c>
      <c r="B110" s="6"/>
      <c r="C110" s="104" t="s">
        <v>344</v>
      </c>
      <c r="D110" s="93" t="s">
        <v>227</v>
      </c>
      <c r="E110" s="95">
        <v>1</v>
      </c>
      <c r="F110" s="95">
        <v>1</v>
      </c>
      <c r="G110" s="82"/>
      <c r="H110" s="79"/>
      <c r="I110" s="92">
        <v>358</v>
      </c>
      <c r="J110" s="92">
        <v>358</v>
      </c>
      <c r="K110" s="15"/>
      <c r="L110" s="15"/>
      <c r="M110" s="92">
        <v>358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79"/>
      <c r="Z110" s="79"/>
    </row>
    <row r="111" spans="1:26" ht="30" customHeight="1" outlineLevel="1" x14ac:dyDescent="0.25">
      <c r="A111" s="27" t="s">
        <v>182</v>
      </c>
      <c r="B111" s="6"/>
      <c r="C111" s="104" t="s">
        <v>345</v>
      </c>
      <c r="D111" s="93" t="s">
        <v>227</v>
      </c>
      <c r="E111" s="95">
        <v>1</v>
      </c>
      <c r="F111" s="95">
        <v>1</v>
      </c>
      <c r="G111" s="82"/>
      <c r="H111" s="79"/>
      <c r="I111" s="92">
        <v>597</v>
      </c>
      <c r="J111" s="92">
        <v>597</v>
      </c>
      <c r="K111" s="15"/>
      <c r="L111" s="15"/>
      <c r="M111" s="92">
        <v>597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79"/>
      <c r="Z111" s="79"/>
    </row>
    <row r="112" spans="1:26" ht="39" customHeight="1" outlineLevel="1" x14ac:dyDescent="0.25">
      <c r="A112" s="27" t="s">
        <v>183</v>
      </c>
      <c r="B112" s="6"/>
      <c r="C112" s="104" t="s">
        <v>350</v>
      </c>
      <c r="D112" s="93" t="s">
        <v>227</v>
      </c>
      <c r="E112" s="95">
        <v>1</v>
      </c>
      <c r="F112" s="95">
        <v>1</v>
      </c>
      <c r="G112" s="82"/>
      <c r="H112" s="79"/>
      <c r="I112" s="92">
        <v>358</v>
      </c>
      <c r="J112" s="92">
        <v>358</v>
      </c>
      <c r="K112" s="15"/>
      <c r="L112" s="15"/>
      <c r="M112" s="92">
        <v>358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79"/>
      <c r="Z112" s="79"/>
    </row>
    <row r="113" spans="1:26" ht="30" customHeight="1" outlineLevel="1" x14ac:dyDescent="0.25">
      <c r="A113" s="27" t="s">
        <v>184</v>
      </c>
      <c r="B113" s="6"/>
      <c r="C113" s="104" t="s">
        <v>347</v>
      </c>
      <c r="D113" s="93" t="s">
        <v>227</v>
      </c>
      <c r="E113" s="95">
        <v>1</v>
      </c>
      <c r="F113" s="95">
        <v>1</v>
      </c>
      <c r="G113" s="82"/>
      <c r="H113" s="79"/>
      <c r="I113" s="92">
        <v>358</v>
      </c>
      <c r="J113" s="92">
        <v>358</v>
      </c>
      <c r="K113" s="15"/>
      <c r="L113" s="15"/>
      <c r="M113" s="92">
        <v>358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79"/>
      <c r="Z113" s="79"/>
    </row>
    <row r="114" spans="1:26" ht="30" customHeight="1" outlineLevel="1" x14ac:dyDescent="0.25">
      <c r="A114" s="27" t="s">
        <v>185</v>
      </c>
      <c r="B114" s="6"/>
      <c r="C114" s="104" t="s">
        <v>351</v>
      </c>
      <c r="D114" s="93" t="s">
        <v>227</v>
      </c>
      <c r="E114" s="95">
        <v>1</v>
      </c>
      <c r="F114" s="95">
        <v>1</v>
      </c>
      <c r="G114" s="82"/>
      <c r="H114" s="79"/>
      <c r="I114" s="92">
        <v>834</v>
      </c>
      <c r="J114" s="92">
        <v>834</v>
      </c>
      <c r="K114" s="15"/>
      <c r="L114" s="15"/>
      <c r="M114" s="92">
        <v>834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79"/>
      <c r="Z114" s="79"/>
    </row>
    <row r="115" spans="1:26" ht="30" customHeight="1" outlineLevel="1" x14ac:dyDescent="0.25">
      <c r="A115" s="27" t="s">
        <v>186</v>
      </c>
      <c r="B115" s="6"/>
      <c r="C115" s="104" t="s">
        <v>349</v>
      </c>
      <c r="D115" s="93" t="s">
        <v>227</v>
      </c>
      <c r="E115" s="95">
        <v>1</v>
      </c>
      <c r="F115" s="95">
        <v>1</v>
      </c>
      <c r="G115" s="82"/>
      <c r="H115" s="79"/>
      <c r="I115" s="92">
        <v>413</v>
      </c>
      <c r="J115" s="92">
        <v>413</v>
      </c>
      <c r="K115" s="15"/>
      <c r="L115" s="15"/>
      <c r="M115" s="92">
        <v>413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79"/>
      <c r="Z115" s="79"/>
    </row>
    <row r="116" spans="1:26" ht="30" customHeight="1" outlineLevel="1" x14ac:dyDescent="0.25">
      <c r="A116" s="27" t="s">
        <v>187</v>
      </c>
      <c r="B116" s="7"/>
      <c r="C116" s="104" t="s">
        <v>352</v>
      </c>
      <c r="D116" s="93" t="s">
        <v>227</v>
      </c>
      <c r="E116" s="95">
        <v>1</v>
      </c>
      <c r="F116" s="95">
        <v>1</v>
      </c>
      <c r="G116" s="82"/>
      <c r="H116" s="79"/>
      <c r="I116" s="92">
        <v>470</v>
      </c>
      <c r="J116" s="92">
        <v>470</v>
      </c>
      <c r="K116" s="15"/>
      <c r="L116" s="15"/>
      <c r="M116" s="92">
        <v>470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79"/>
      <c r="Z116" s="79"/>
    </row>
    <row r="117" spans="1:26" ht="30" customHeight="1" outlineLevel="1" x14ac:dyDescent="0.25">
      <c r="A117" s="27" t="s">
        <v>292</v>
      </c>
      <c r="B117" s="7"/>
      <c r="C117" s="104" t="s">
        <v>353</v>
      </c>
      <c r="D117" s="93" t="s">
        <v>227</v>
      </c>
      <c r="E117" s="95">
        <v>1</v>
      </c>
      <c r="F117" s="95">
        <v>1</v>
      </c>
      <c r="G117" s="82"/>
      <c r="H117" s="79"/>
      <c r="I117" s="92">
        <v>433</v>
      </c>
      <c r="J117" s="92">
        <v>433</v>
      </c>
      <c r="K117" s="15"/>
      <c r="L117" s="15"/>
      <c r="M117" s="92">
        <v>433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79"/>
      <c r="Z117" s="79"/>
    </row>
    <row r="118" spans="1:26" ht="30" customHeight="1" outlineLevel="1" x14ac:dyDescent="0.25">
      <c r="A118" s="27" t="s">
        <v>293</v>
      </c>
      <c r="B118" s="7"/>
      <c r="C118" s="104" t="s">
        <v>354</v>
      </c>
      <c r="D118" s="93" t="s">
        <v>227</v>
      </c>
      <c r="E118" s="95">
        <v>1</v>
      </c>
      <c r="F118" s="95">
        <v>1</v>
      </c>
      <c r="G118" s="82"/>
      <c r="H118" s="79"/>
      <c r="I118" s="92">
        <v>423</v>
      </c>
      <c r="J118" s="92">
        <v>0</v>
      </c>
      <c r="K118" s="127">
        <f>J118-I118</f>
        <v>-423</v>
      </c>
      <c r="L118" s="133" t="s">
        <v>380</v>
      </c>
      <c r="M118" s="92">
        <v>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79"/>
      <c r="Z118" s="79"/>
    </row>
    <row r="119" spans="1:26" ht="30" customHeight="1" outlineLevel="1" x14ac:dyDescent="0.25">
      <c r="A119" s="27" t="s">
        <v>294</v>
      </c>
      <c r="B119" s="7"/>
      <c r="C119" s="104" t="s">
        <v>336</v>
      </c>
      <c r="D119" s="93" t="s">
        <v>227</v>
      </c>
      <c r="E119" s="95">
        <v>1</v>
      </c>
      <c r="F119" s="95">
        <v>1</v>
      </c>
      <c r="G119" s="82"/>
      <c r="H119" s="79"/>
      <c r="I119" s="92">
        <v>377</v>
      </c>
      <c r="J119" s="92">
        <v>0</v>
      </c>
      <c r="K119" s="127">
        <f t="shared" ref="K119:K123" si="6">J119-I119</f>
        <v>-377</v>
      </c>
      <c r="L119" s="137"/>
      <c r="M119" s="92">
        <v>0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79"/>
      <c r="Z119" s="79"/>
    </row>
    <row r="120" spans="1:26" ht="30" customHeight="1" outlineLevel="1" x14ac:dyDescent="0.25">
      <c r="A120" s="27" t="s">
        <v>295</v>
      </c>
      <c r="B120" s="7"/>
      <c r="C120" s="104" t="s">
        <v>355</v>
      </c>
      <c r="D120" s="93" t="s">
        <v>227</v>
      </c>
      <c r="E120" s="95">
        <v>1</v>
      </c>
      <c r="F120" s="95">
        <v>1</v>
      </c>
      <c r="G120" s="82"/>
      <c r="H120" s="79"/>
      <c r="I120" s="92">
        <v>381</v>
      </c>
      <c r="J120" s="92">
        <v>0</v>
      </c>
      <c r="K120" s="127">
        <f t="shared" si="6"/>
        <v>-381</v>
      </c>
      <c r="L120" s="137"/>
      <c r="M120" s="92">
        <v>0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79"/>
      <c r="Z120" s="79"/>
    </row>
    <row r="121" spans="1:26" ht="30" customHeight="1" outlineLevel="1" x14ac:dyDescent="0.25">
      <c r="A121" s="27" t="s">
        <v>296</v>
      </c>
      <c r="B121" s="7"/>
      <c r="C121" s="104" t="s">
        <v>356</v>
      </c>
      <c r="D121" s="93" t="s">
        <v>227</v>
      </c>
      <c r="E121" s="95">
        <v>1</v>
      </c>
      <c r="F121" s="95">
        <v>1</v>
      </c>
      <c r="G121" s="82"/>
      <c r="H121" s="79"/>
      <c r="I121" s="92">
        <v>380</v>
      </c>
      <c r="J121" s="92">
        <v>0</v>
      </c>
      <c r="K121" s="127">
        <f t="shared" si="6"/>
        <v>-380</v>
      </c>
      <c r="L121" s="134"/>
      <c r="M121" s="92">
        <v>0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79"/>
      <c r="Z121" s="79"/>
    </row>
    <row r="122" spans="1:26" ht="30" customHeight="1" outlineLevel="1" x14ac:dyDescent="0.25">
      <c r="A122" s="27" t="s">
        <v>297</v>
      </c>
      <c r="B122" s="6"/>
      <c r="C122" s="104" t="s">
        <v>357</v>
      </c>
      <c r="D122" s="93" t="s">
        <v>227</v>
      </c>
      <c r="E122" s="95">
        <v>1</v>
      </c>
      <c r="F122" s="95">
        <v>1</v>
      </c>
      <c r="G122" s="82"/>
      <c r="H122" s="79"/>
      <c r="I122" s="92">
        <v>470</v>
      </c>
      <c r="J122" s="92">
        <v>470</v>
      </c>
      <c r="K122" s="15"/>
      <c r="L122" s="15"/>
      <c r="M122" s="92">
        <v>470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79"/>
      <c r="Z122" s="79"/>
    </row>
    <row r="123" spans="1:26" ht="13.5" customHeight="1" x14ac:dyDescent="0.25">
      <c r="A123" s="23">
        <v>4</v>
      </c>
      <c r="B123" s="22"/>
      <c r="C123" s="47" t="s">
        <v>89</v>
      </c>
      <c r="D123" s="23"/>
      <c r="E123" s="21">
        <f>E124+E132+E134+E139</f>
        <v>34</v>
      </c>
      <c r="F123" s="21">
        <f>F124+F132+F134+F139</f>
        <v>35</v>
      </c>
      <c r="G123" s="82"/>
      <c r="H123" s="79"/>
      <c r="I123" s="21">
        <f>I124+I132+I134+I139</f>
        <v>403180</v>
      </c>
      <c r="J123" s="21">
        <f t="shared" ref="J123" si="7">J124+J132+J134+J139</f>
        <v>400980</v>
      </c>
      <c r="K123" s="127">
        <f t="shared" si="6"/>
        <v>-2200</v>
      </c>
      <c r="L123" s="1"/>
      <c r="M123" s="21">
        <f t="shared" ref="M123" si="8">M124+M132+M134+M139</f>
        <v>400980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79"/>
      <c r="Z123" s="79"/>
    </row>
    <row r="124" spans="1:26" ht="15" customHeight="1" x14ac:dyDescent="0.25">
      <c r="A124" s="40" t="s">
        <v>49</v>
      </c>
      <c r="B124" s="23"/>
      <c r="C124" s="5" t="s">
        <v>223</v>
      </c>
      <c r="D124" s="48" t="s">
        <v>225</v>
      </c>
      <c r="E124" s="49">
        <f>SUM(E125:E131)</f>
        <v>12</v>
      </c>
      <c r="F124" s="49">
        <f>SUM(F125:F131)</f>
        <v>12</v>
      </c>
      <c r="G124" s="82"/>
      <c r="H124" s="79"/>
      <c r="I124" s="49">
        <f>SUM(I125:I131)</f>
        <v>318645</v>
      </c>
      <c r="J124" s="49">
        <f>SUM(J125:J131)</f>
        <v>318645</v>
      </c>
      <c r="K124" s="1"/>
      <c r="L124" s="1"/>
      <c r="M124" s="49">
        <f>SUM(M125:M131)</f>
        <v>318645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79"/>
      <c r="Z124" s="79"/>
    </row>
    <row r="125" spans="1:26" ht="26.25" customHeight="1" outlineLevel="1" x14ac:dyDescent="0.25">
      <c r="A125" s="27" t="s">
        <v>50</v>
      </c>
      <c r="B125" s="22"/>
      <c r="C125" s="104" t="s">
        <v>358</v>
      </c>
      <c r="D125" s="107" t="s">
        <v>359</v>
      </c>
      <c r="E125" s="95">
        <v>2</v>
      </c>
      <c r="F125" s="95">
        <v>2</v>
      </c>
      <c r="G125" s="82"/>
      <c r="H125" s="79"/>
      <c r="I125" s="92">
        <v>58800</v>
      </c>
      <c r="J125" s="92">
        <v>58800</v>
      </c>
      <c r="K125" s="15"/>
      <c r="L125" s="15"/>
      <c r="M125" s="92">
        <v>58800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79"/>
      <c r="Z125" s="79"/>
    </row>
    <row r="126" spans="1:26" ht="42" customHeight="1" outlineLevel="1" x14ac:dyDescent="0.25">
      <c r="A126" s="27" t="s">
        <v>51</v>
      </c>
      <c r="B126" s="22"/>
      <c r="C126" s="104" t="s">
        <v>360</v>
      </c>
      <c r="D126" s="107" t="s">
        <v>359</v>
      </c>
      <c r="E126" s="95">
        <v>2</v>
      </c>
      <c r="F126" s="95">
        <v>2</v>
      </c>
      <c r="G126" s="82"/>
      <c r="H126" s="79"/>
      <c r="I126" s="92">
        <v>25420</v>
      </c>
      <c r="J126" s="92">
        <v>25420</v>
      </c>
      <c r="K126" s="15"/>
      <c r="L126" s="15"/>
      <c r="M126" s="92">
        <v>25420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79"/>
      <c r="Z126" s="79"/>
    </row>
    <row r="127" spans="1:26" ht="39.75" customHeight="1" outlineLevel="1" x14ac:dyDescent="0.25">
      <c r="A127" s="27" t="s">
        <v>52</v>
      </c>
      <c r="B127" s="22"/>
      <c r="C127" s="104" t="s">
        <v>361</v>
      </c>
      <c r="D127" s="107" t="s">
        <v>359</v>
      </c>
      <c r="E127" s="95">
        <v>1</v>
      </c>
      <c r="F127" s="95">
        <v>1</v>
      </c>
      <c r="G127" s="82"/>
      <c r="H127" s="79"/>
      <c r="I127" s="92">
        <v>50900</v>
      </c>
      <c r="J127" s="92">
        <v>50900</v>
      </c>
      <c r="K127" s="15"/>
      <c r="L127" s="15"/>
      <c r="M127" s="92">
        <v>50900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79"/>
      <c r="Z127" s="79"/>
    </row>
    <row r="128" spans="1:26" ht="39" customHeight="1" outlineLevel="1" x14ac:dyDescent="0.25">
      <c r="A128" s="27" t="s">
        <v>90</v>
      </c>
      <c r="B128" s="22"/>
      <c r="C128" s="104" t="s">
        <v>362</v>
      </c>
      <c r="D128" s="107" t="s">
        <v>359</v>
      </c>
      <c r="E128" s="95">
        <v>3</v>
      </c>
      <c r="F128" s="95">
        <v>3</v>
      </c>
      <c r="G128" s="82"/>
      <c r="H128" s="79"/>
      <c r="I128" s="92">
        <v>5918</v>
      </c>
      <c r="J128" s="92">
        <v>5918</v>
      </c>
      <c r="K128" s="15"/>
      <c r="L128" s="15"/>
      <c r="M128" s="92">
        <v>5918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79"/>
      <c r="Z128" s="79"/>
    </row>
    <row r="129" spans="1:26" ht="35.25" customHeight="1" outlineLevel="1" x14ac:dyDescent="0.25">
      <c r="A129" s="27" t="s">
        <v>91</v>
      </c>
      <c r="B129" s="22"/>
      <c r="C129" s="104" t="s">
        <v>363</v>
      </c>
      <c r="D129" s="107" t="s">
        <v>359</v>
      </c>
      <c r="E129" s="95">
        <v>1</v>
      </c>
      <c r="F129" s="95">
        <v>1</v>
      </c>
      <c r="G129" s="82"/>
      <c r="H129" s="79"/>
      <c r="I129" s="92">
        <v>51000</v>
      </c>
      <c r="J129" s="92">
        <v>51000</v>
      </c>
      <c r="K129" s="15"/>
      <c r="L129" s="15"/>
      <c r="M129" s="92">
        <v>51000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79"/>
      <c r="Z129" s="79"/>
    </row>
    <row r="130" spans="1:26" ht="32.25" customHeight="1" outlineLevel="1" x14ac:dyDescent="0.25">
      <c r="A130" s="27" t="s">
        <v>92</v>
      </c>
      <c r="B130" s="22"/>
      <c r="C130" s="104" t="s">
        <v>364</v>
      </c>
      <c r="D130" s="107" t="s">
        <v>359</v>
      </c>
      <c r="E130" s="95">
        <v>1</v>
      </c>
      <c r="F130" s="95">
        <v>1</v>
      </c>
      <c r="G130" s="82"/>
      <c r="H130" s="79"/>
      <c r="I130" s="92">
        <v>30400</v>
      </c>
      <c r="J130" s="92">
        <v>30400</v>
      </c>
      <c r="K130" s="15"/>
      <c r="L130" s="15"/>
      <c r="M130" s="92">
        <v>30400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79"/>
      <c r="Z130" s="79"/>
    </row>
    <row r="131" spans="1:26" ht="33.75" customHeight="1" outlineLevel="1" x14ac:dyDescent="0.25">
      <c r="A131" s="27" t="s">
        <v>189</v>
      </c>
      <c r="B131" s="22"/>
      <c r="C131" s="104" t="s">
        <v>365</v>
      </c>
      <c r="D131" s="107" t="s">
        <v>359</v>
      </c>
      <c r="E131" s="95">
        <v>2</v>
      </c>
      <c r="F131" s="95">
        <v>2</v>
      </c>
      <c r="G131" s="82"/>
      <c r="H131" s="79"/>
      <c r="I131" s="92">
        <v>96207</v>
      </c>
      <c r="J131" s="92">
        <v>96207</v>
      </c>
      <c r="K131" s="15"/>
      <c r="L131" s="15"/>
      <c r="M131" s="92">
        <v>96207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79"/>
      <c r="Z131" s="79"/>
    </row>
    <row r="132" spans="1:26" ht="21" customHeight="1" outlineLevel="1" x14ac:dyDescent="0.25">
      <c r="A132" s="108" t="s">
        <v>93</v>
      </c>
      <c r="B132" s="22"/>
      <c r="C132" s="109" t="s">
        <v>366</v>
      </c>
      <c r="D132" s="110"/>
      <c r="E132" s="111">
        <f>E133</f>
        <v>4</v>
      </c>
      <c r="F132" s="111">
        <f>F133</f>
        <v>5</v>
      </c>
      <c r="G132" s="82"/>
      <c r="H132" s="79"/>
      <c r="I132" s="21">
        <f>I133</f>
        <v>4183</v>
      </c>
      <c r="J132" s="21">
        <f>J133</f>
        <v>4183</v>
      </c>
      <c r="K132" s="15"/>
      <c r="L132" s="15"/>
      <c r="M132" s="21">
        <f>M133</f>
        <v>4183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79"/>
      <c r="Z132" s="79"/>
    </row>
    <row r="133" spans="1:26" ht="21" customHeight="1" outlineLevel="1" x14ac:dyDescent="0.25">
      <c r="A133" s="112" t="s">
        <v>94</v>
      </c>
      <c r="B133" s="22"/>
      <c r="C133" s="104" t="s">
        <v>367</v>
      </c>
      <c r="D133" s="107" t="s">
        <v>359</v>
      </c>
      <c r="E133" s="96">
        <v>4</v>
      </c>
      <c r="F133" s="96">
        <v>5</v>
      </c>
      <c r="G133" s="82"/>
      <c r="H133" s="79"/>
      <c r="I133" s="51">
        <v>4183</v>
      </c>
      <c r="J133" s="51">
        <v>4183</v>
      </c>
      <c r="K133" s="15"/>
      <c r="L133" s="15"/>
      <c r="M133" s="51">
        <v>4183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79"/>
      <c r="Z133" s="79"/>
    </row>
    <row r="134" spans="1:26" ht="27" customHeight="1" outlineLevel="1" x14ac:dyDescent="0.25">
      <c r="A134" s="108" t="s">
        <v>192</v>
      </c>
      <c r="B134" s="22"/>
      <c r="C134" s="109" t="s">
        <v>368</v>
      </c>
      <c r="D134" s="110"/>
      <c r="E134" s="113">
        <f>SUM(E135:E138)</f>
        <v>11</v>
      </c>
      <c r="F134" s="113">
        <f>SUM(F135:F138)</f>
        <v>11</v>
      </c>
      <c r="G134" s="82"/>
      <c r="H134" s="79"/>
      <c r="I134" s="21">
        <f>SUM(I135:I138)</f>
        <v>15743</v>
      </c>
      <c r="J134" s="21">
        <f t="shared" ref="J134" si="9">SUM(J135:J138)</f>
        <v>13543</v>
      </c>
      <c r="K134" s="127">
        <f t="shared" ref="K134" si="10">J134-I134</f>
        <v>-2200</v>
      </c>
      <c r="L134" s="15"/>
      <c r="M134" s="21">
        <f t="shared" ref="M134" si="11">SUM(M135:M138)</f>
        <v>13543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79"/>
      <c r="Z134" s="79"/>
    </row>
    <row r="135" spans="1:26" ht="44.25" customHeight="1" outlineLevel="1" x14ac:dyDescent="0.25">
      <c r="A135" s="112" t="s">
        <v>193</v>
      </c>
      <c r="B135" s="22"/>
      <c r="C135" s="114" t="s">
        <v>369</v>
      </c>
      <c r="D135" s="107" t="s">
        <v>359</v>
      </c>
      <c r="E135" s="96">
        <v>1</v>
      </c>
      <c r="F135" s="96">
        <v>1</v>
      </c>
      <c r="G135" s="82"/>
      <c r="H135" s="79"/>
      <c r="I135" s="92">
        <v>930</v>
      </c>
      <c r="J135" s="92">
        <v>930</v>
      </c>
      <c r="K135" s="15"/>
      <c r="L135" s="15"/>
      <c r="M135" s="92">
        <v>930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79"/>
      <c r="Z135" s="79"/>
    </row>
    <row r="136" spans="1:26" ht="33.75" customHeight="1" outlineLevel="1" x14ac:dyDescent="0.25">
      <c r="A136" s="112" t="s">
        <v>194</v>
      </c>
      <c r="B136" s="22"/>
      <c r="C136" s="114" t="s">
        <v>370</v>
      </c>
      <c r="D136" s="107" t="s">
        <v>359</v>
      </c>
      <c r="E136" s="96">
        <v>5</v>
      </c>
      <c r="F136" s="96">
        <v>5</v>
      </c>
      <c r="G136" s="82"/>
      <c r="H136" s="79"/>
      <c r="I136" s="92">
        <v>4335</v>
      </c>
      <c r="J136" s="92">
        <v>4335</v>
      </c>
      <c r="K136" s="15"/>
      <c r="L136" s="15"/>
      <c r="M136" s="92">
        <v>4335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79"/>
      <c r="Z136" s="79"/>
    </row>
    <row r="137" spans="1:26" ht="76.5" customHeight="1" outlineLevel="1" x14ac:dyDescent="0.25">
      <c r="A137" s="112" t="s">
        <v>195</v>
      </c>
      <c r="B137" s="22"/>
      <c r="C137" s="115" t="s">
        <v>371</v>
      </c>
      <c r="D137" s="107" t="s">
        <v>359</v>
      </c>
      <c r="E137" s="96">
        <v>1</v>
      </c>
      <c r="F137" s="96">
        <v>1</v>
      </c>
      <c r="G137" s="82"/>
      <c r="H137" s="79"/>
      <c r="I137" s="92">
        <v>8278</v>
      </c>
      <c r="J137" s="92">
        <v>8278</v>
      </c>
      <c r="K137" s="15"/>
      <c r="L137" s="15"/>
      <c r="M137" s="92">
        <v>8278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79"/>
      <c r="Z137" s="79"/>
    </row>
    <row r="138" spans="1:26" ht="42.75" customHeight="1" outlineLevel="1" x14ac:dyDescent="0.25">
      <c r="A138" s="112" t="s">
        <v>196</v>
      </c>
      <c r="B138" s="22"/>
      <c r="C138" s="114" t="s">
        <v>372</v>
      </c>
      <c r="D138" s="107" t="s">
        <v>359</v>
      </c>
      <c r="E138" s="96">
        <v>4</v>
      </c>
      <c r="F138" s="96">
        <v>4</v>
      </c>
      <c r="G138" s="82"/>
      <c r="H138" s="79"/>
      <c r="I138" s="92">
        <v>2200</v>
      </c>
      <c r="J138" s="52">
        <v>0</v>
      </c>
      <c r="K138" s="127">
        <f t="shared" ref="K138" si="12">J138-I138</f>
        <v>-2200</v>
      </c>
      <c r="L138" s="15" t="s">
        <v>380</v>
      </c>
      <c r="M138" s="52">
        <v>0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79"/>
      <c r="Z138" s="79"/>
    </row>
    <row r="139" spans="1:26" ht="12.75" customHeight="1" x14ac:dyDescent="0.25">
      <c r="A139" s="53" t="s">
        <v>93</v>
      </c>
      <c r="B139" s="22"/>
      <c r="C139" s="54" t="s">
        <v>224</v>
      </c>
      <c r="D139" s="50"/>
      <c r="E139" s="113">
        <f>SUM(E140:E142)</f>
        <v>7</v>
      </c>
      <c r="F139" s="113">
        <f>SUM(F140:F142)</f>
        <v>7</v>
      </c>
      <c r="G139" s="82"/>
      <c r="H139" s="79"/>
      <c r="I139" s="21">
        <f>SUM(I140:I142)</f>
        <v>64609</v>
      </c>
      <c r="J139" s="21">
        <f>SUM(J140:J142)</f>
        <v>64609</v>
      </c>
      <c r="K139" s="1"/>
      <c r="L139" s="1"/>
      <c r="M139" s="21">
        <f>SUM(M140:M142)</f>
        <v>64609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79"/>
      <c r="Z139" s="79"/>
    </row>
    <row r="140" spans="1:26" ht="44.25" customHeight="1" outlineLevel="1" x14ac:dyDescent="0.25">
      <c r="A140" s="55" t="s">
        <v>94</v>
      </c>
      <c r="B140" s="22"/>
      <c r="C140" s="114" t="s">
        <v>373</v>
      </c>
      <c r="D140" s="22" t="s">
        <v>226</v>
      </c>
      <c r="E140" s="91">
        <v>1</v>
      </c>
      <c r="F140" s="91">
        <v>1</v>
      </c>
      <c r="G140" s="82"/>
      <c r="H140" s="79"/>
      <c r="I140" s="92">
        <v>63146</v>
      </c>
      <c r="J140" s="92">
        <v>63146</v>
      </c>
      <c r="K140" s="15"/>
      <c r="L140" s="15"/>
      <c r="M140" s="92">
        <v>63146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79"/>
      <c r="Z140" s="79"/>
    </row>
    <row r="141" spans="1:26" ht="30" customHeight="1" outlineLevel="1" x14ac:dyDescent="0.25">
      <c r="A141" s="55" t="s">
        <v>230</v>
      </c>
      <c r="B141" s="22"/>
      <c r="C141" s="114" t="s">
        <v>374</v>
      </c>
      <c r="D141" s="22" t="s">
        <v>226</v>
      </c>
      <c r="E141" s="91">
        <v>1</v>
      </c>
      <c r="F141" s="91">
        <v>1</v>
      </c>
      <c r="G141" s="82"/>
      <c r="H141" s="79"/>
      <c r="I141" s="92">
        <v>365</v>
      </c>
      <c r="J141" s="92">
        <v>365</v>
      </c>
      <c r="K141" s="15"/>
      <c r="L141" s="133"/>
      <c r="M141" s="92">
        <v>365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79"/>
      <c r="Z141" s="79"/>
    </row>
    <row r="142" spans="1:26" ht="28.5" customHeight="1" outlineLevel="1" x14ac:dyDescent="0.25">
      <c r="A142" s="55" t="s">
        <v>231</v>
      </c>
      <c r="B142" s="22"/>
      <c r="C142" s="114" t="s">
        <v>375</v>
      </c>
      <c r="D142" s="22" t="s">
        <v>226</v>
      </c>
      <c r="E142" s="91">
        <v>5</v>
      </c>
      <c r="F142" s="91">
        <v>5</v>
      </c>
      <c r="G142" s="82"/>
      <c r="H142" s="79"/>
      <c r="I142" s="92">
        <v>1098</v>
      </c>
      <c r="J142" s="92">
        <v>1098</v>
      </c>
      <c r="K142" s="15"/>
      <c r="L142" s="137"/>
      <c r="M142" s="92">
        <v>1098</v>
      </c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79"/>
      <c r="Z142" s="79"/>
    </row>
    <row r="143" spans="1:26" ht="12.75" customHeight="1" x14ac:dyDescent="0.25">
      <c r="A143" s="53" t="s">
        <v>192</v>
      </c>
      <c r="B143" s="22"/>
      <c r="C143" s="116" t="s">
        <v>376</v>
      </c>
      <c r="D143" s="22" t="s">
        <v>226</v>
      </c>
      <c r="E143" s="113">
        <f>SUM(E144:E145)</f>
        <v>3434</v>
      </c>
      <c r="F143" s="113">
        <f>SUM(F144:F145)</f>
        <v>3434</v>
      </c>
      <c r="G143" s="82"/>
      <c r="H143" s="79"/>
      <c r="I143" s="21">
        <f>SUM(I144:I145)</f>
        <v>6747277</v>
      </c>
      <c r="J143" s="21">
        <f>SUM(J144:J145)</f>
        <v>6747277</v>
      </c>
      <c r="K143" s="1"/>
      <c r="L143" s="1"/>
      <c r="M143" s="21">
        <f>SUM(M144:M145)</f>
        <v>6747277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79"/>
      <c r="Z143" s="79"/>
    </row>
    <row r="144" spans="1:26" ht="64.5" customHeight="1" outlineLevel="1" x14ac:dyDescent="0.25">
      <c r="A144" s="55" t="s">
        <v>193</v>
      </c>
      <c r="B144" s="22"/>
      <c r="C144" s="104" t="s">
        <v>377</v>
      </c>
      <c r="D144" s="22" t="s">
        <v>226</v>
      </c>
      <c r="E144" s="96">
        <v>1063</v>
      </c>
      <c r="F144" s="96">
        <v>1063</v>
      </c>
      <c r="G144" s="82"/>
      <c r="H144" s="79"/>
      <c r="I144" s="92">
        <v>2070315</v>
      </c>
      <c r="J144" s="92">
        <v>2070315</v>
      </c>
      <c r="K144" s="15"/>
      <c r="L144" s="15"/>
      <c r="M144" s="92">
        <v>2070315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79"/>
      <c r="Z144" s="79"/>
    </row>
    <row r="145" spans="1:26" ht="45.75" customHeight="1" outlineLevel="1" x14ac:dyDescent="0.25">
      <c r="A145" s="55" t="s">
        <v>194</v>
      </c>
      <c r="B145" s="22"/>
      <c r="C145" s="117" t="s">
        <v>378</v>
      </c>
      <c r="D145" s="22" t="s">
        <v>226</v>
      </c>
      <c r="E145" s="96">
        <v>2371</v>
      </c>
      <c r="F145" s="96">
        <v>2371</v>
      </c>
      <c r="G145" s="128"/>
      <c r="H145" s="129"/>
      <c r="I145" s="92">
        <v>4676962</v>
      </c>
      <c r="J145" s="92">
        <v>4676962</v>
      </c>
      <c r="K145" s="15"/>
      <c r="L145" s="15"/>
      <c r="M145" s="92">
        <v>4676962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129"/>
      <c r="Z145" s="129"/>
    </row>
    <row r="146" spans="1:26" ht="23.25" customHeight="1" x14ac:dyDescent="0.25">
      <c r="A146" s="56"/>
      <c r="B146" s="57"/>
      <c r="C146" s="2"/>
      <c r="D146" s="57"/>
      <c r="E146" s="57"/>
      <c r="F146" s="57"/>
      <c r="G146" s="58"/>
      <c r="H146" s="11"/>
      <c r="I146" s="4"/>
      <c r="J146" s="4"/>
      <c r="K146" s="59"/>
      <c r="L146" s="58"/>
      <c r="M146" s="4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12"/>
      <c r="Z146" s="12"/>
    </row>
    <row r="147" spans="1:26" ht="15.75" hidden="1" collapsed="1" x14ac:dyDescent="0.25">
      <c r="C147" s="70" t="s">
        <v>98</v>
      </c>
      <c r="D147" s="71"/>
      <c r="E147" s="71"/>
      <c r="F147" s="71"/>
      <c r="G147" s="71"/>
      <c r="H147" s="71"/>
      <c r="I147" s="135" t="s">
        <v>96</v>
      </c>
      <c r="J147" s="135"/>
      <c r="K147" s="73"/>
    </row>
    <row r="148" spans="1:26" ht="15.75" hidden="1" x14ac:dyDescent="0.25">
      <c r="C148" s="72"/>
      <c r="D148" s="71"/>
      <c r="E148" s="71"/>
      <c r="F148" s="71"/>
      <c r="G148" s="71"/>
      <c r="H148" s="71"/>
      <c r="I148" s="73"/>
      <c r="J148" s="73"/>
      <c r="K148" s="73"/>
    </row>
    <row r="149" spans="1:26" s="3" customFormat="1" ht="15.75" hidden="1" x14ac:dyDescent="0.25">
      <c r="A149" s="8"/>
      <c r="B149" s="8"/>
      <c r="C149" s="74" t="s">
        <v>229</v>
      </c>
      <c r="D149" s="71"/>
      <c r="E149" s="71"/>
      <c r="F149" s="71"/>
      <c r="G149" s="71"/>
      <c r="H149" s="71"/>
      <c r="I149" s="73"/>
      <c r="J149" s="73"/>
      <c r="K149" s="73"/>
      <c r="L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s="3" customFormat="1" ht="15.75" hidden="1" x14ac:dyDescent="0.25">
      <c r="A150" s="8"/>
      <c r="B150" s="60"/>
      <c r="C150" s="75" t="s">
        <v>228</v>
      </c>
      <c r="D150" s="76"/>
      <c r="E150" s="71"/>
      <c r="F150" s="71"/>
      <c r="G150" s="71"/>
      <c r="H150" s="71"/>
      <c r="I150" s="136" t="s">
        <v>97</v>
      </c>
      <c r="J150" s="136"/>
      <c r="K150" s="73"/>
      <c r="L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s="3" customFormat="1" ht="15.75" hidden="1" x14ac:dyDescent="0.25">
      <c r="A151" s="8"/>
      <c r="B151" s="8"/>
      <c r="C151" s="77"/>
      <c r="D151" s="71"/>
      <c r="E151" s="71"/>
      <c r="F151" s="71"/>
      <c r="G151" s="71"/>
      <c r="H151" s="71"/>
      <c r="I151" s="73"/>
      <c r="J151" s="73"/>
      <c r="K151" s="73"/>
      <c r="L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s="3" customFormat="1" ht="15.75" hidden="1" x14ac:dyDescent="0.25">
      <c r="A152" s="8"/>
      <c r="B152" s="61"/>
      <c r="C152" s="73"/>
      <c r="D152" s="71"/>
      <c r="E152" s="71"/>
      <c r="F152" s="71"/>
      <c r="G152" s="71"/>
      <c r="H152" s="71"/>
      <c r="I152" s="73"/>
      <c r="J152" s="73"/>
      <c r="K152" s="73"/>
      <c r="L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s="3" customFormat="1" ht="15.75" x14ac:dyDescent="0.25">
      <c r="A153" s="8"/>
      <c r="B153" s="14"/>
      <c r="C153" s="71"/>
      <c r="D153" s="71"/>
      <c r="E153" s="71"/>
      <c r="F153" s="71"/>
      <c r="G153" s="71"/>
      <c r="H153" s="71"/>
      <c r="I153" s="73"/>
      <c r="J153" s="73"/>
      <c r="K153" s="73"/>
      <c r="L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x14ac:dyDescent="0.25">
      <c r="C154" s="71"/>
      <c r="D154" s="71"/>
      <c r="E154" s="71"/>
      <c r="F154" s="71"/>
      <c r="G154" s="71"/>
      <c r="H154" s="71"/>
      <c r="I154" s="73"/>
      <c r="J154" s="73"/>
      <c r="K154" s="73"/>
    </row>
  </sheetData>
  <mergeCells count="33">
    <mergeCell ref="I147:J147"/>
    <mergeCell ref="I150:J150"/>
    <mergeCell ref="L141:L142"/>
    <mergeCell ref="U8:V8"/>
    <mergeCell ref="W8:X8"/>
    <mergeCell ref="K8:K9"/>
    <mergeCell ref="L8:L9"/>
    <mergeCell ref="M8:N8"/>
    <mergeCell ref="O8:O9"/>
    <mergeCell ref="P8:P9"/>
    <mergeCell ref="Q8:R8"/>
    <mergeCell ref="J8:J9"/>
    <mergeCell ref="L118:L121"/>
    <mergeCell ref="Q7:X7"/>
    <mergeCell ref="Y7:Y9"/>
    <mergeCell ref="Z7:Z9"/>
    <mergeCell ref="B8:B9"/>
    <mergeCell ref="C8:C9"/>
    <mergeCell ref="D8:D9"/>
    <mergeCell ref="E8:F8"/>
    <mergeCell ref="G8:G9"/>
    <mergeCell ref="I8:I9"/>
    <mergeCell ref="S8:T8"/>
    <mergeCell ref="A7:A9"/>
    <mergeCell ref="B7:G7"/>
    <mergeCell ref="H7:H9"/>
    <mergeCell ref="I7:L7"/>
    <mergeCell ref="M7:P7"/>
    <mergeCell ref="W4:Z4"/>
    <mergeCell ref="Y1:Z1"/>
    <mergeCell ref="X2:Z2"/>
    <mergeCell ref="X3:Z3"/>
    <mergeCell ref="X5:Z5"/>
  </mergeCells>
  <conditionalFormatting sqref="E3:O4">
    <cfRule type="duplicateValues" dxfId="1" priority="2"/>
  </conditionalFormatting>
  <conditionalFormatting sqref="E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zoomScale="82" zoomScaleNormal="82" workbookViewId="0">
      <selection activeCell="U11" sqref="U11"/>
    </sheetView>
  </sheetViews>
  <sheetFormatPr defaultRowHeight="12.75" outlineLevelRow="2" x14ac:dyDescent="0.25"/>
  <cols>
    <col min="1" max="1" width="7.42578125" style="8" customWidth="1"/>
    <col min="2" max="2" width="7.7109375" style="8" customWidth="1"/>
    <col min="3" max="3" width="50.85546875" style="8" customWidth="1"/>
    <col min="4" max="4" width="8.42578125" style="8" customWidth="1"/>
    <col min="5" max="5" width="11.28515625" style="8" customWidth="1"/>
    <col min="6" max="6" width="11.85546875" style="8" customWidth="1"/>
    <col min="7" max="7" width="8.85546875" style="8" customWidth="1"/>
    <col min="8" max="8" width="11.5703125" style="8" customWidth="1"/>
    <col min="9" max="9" width="10.5703125" style="3" customWidth="1"/>
    <col min="10" max="10" width="11" style="3" customWidth="1"/>
    <col min="11" max="11" width="10.5703125" style="3" customWidth="1"/>
    <col min="12" max="12" width="14.42578125" style="8" customWidth="1"/>
    <col min="13" max="13" width="11.7109375" style="3" customWidth="1"/>
    <col min="14" max="15" width="9.28515625" style="8" customWidth="1"/>
    <col min="16" max="16" width="6" style="8" customWidth="1"/>
    <col min="17" max="17" width="12.28515625" style="8" customWidth="1"/>
    <col min="18" max="18" width="12.7109375" style="8" customWidth="1"/>
    <col min="19" max="19" width="13.140625" style="8" customWidth="1"/>
    <col min="20" max="20" width="12.7109375" style="8" customWidth="1"/>
    <col min="21" max="21" width="9.28515625" style="8" customWidth="1"/>
    <col min="22" max="22" width="7.42578125" style="8" customWidth="1"/>
    <col min="23" max="23" width="8.5703125" style="8" customWidth="1"/>
    <col min="24" max="24" width="8.140625" style="8" customWidth="1"/>
    <col min="25" max="25" width="13" style="8" customWidth="1"/>
    <col min="26" max="26" width="19.42578125" style="8" customWidth="1"/>
    <col min="27" max="16384" width="9.140625" style="8"/>
  </cols>
  <sheetData>
    <row r="1" spans="1:26" ht="14.25" x14ac:dyDescent="0.25">
      <c r="C1" s="14"/>
      <c r="F1" s="80"/>
      <c r="X1" s="9"/>
      <c r="Y1" s="131" t="s">
        <v>0</v>
      </c>
      <c r="Z1" s="131"/>
    </row>
    <row r="2" spans="1:26" ht="12.75" customHeight="1" x14ac:dyDescent="0.25">
      <c r="A2" s="10"/>
      <c r="B2" s="10"/>
      <c r="D2" s="10"/>
      <c r="E2" s="10"/>
      <c r="F2" s="144" t="s">
        <v>236</v>
      </c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0"/>
      <c r="X2" s="131" t="s">
        <v>1</v>
      </c>
      <c r="Y2" s="131"/>
      <c r="Z2" s="131"/>
    </row>
    <row r="3" spans="1:26" ht="15" customHeight="1" x14ac:dyDescent="0.25">
      <c r="A3" s="10"/>
      <c r="B3" s="10"/>
      <c r="C3" s="10"/>
      <c r="D3" s="10"/>
      <c r="E3" s="10"/>
      <c r="F3" s="144" t="s">
        <v>234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0"/>
      <c r="X3" s="130" t="s">
        <v>2</v>
      </c>
      <c r="Y3" s="130"/>
      <c r="Z3" s="130"/>
    </row>
    <row r="4" spans="1:26" ht="12.75" customHeight="1" x14ac:dyDescent="0.25">
      <c r="A4" s="12"/>
      <c r="B4" s="12"/>
      <c r="C4" s="10"/>
      <c r="D4" s="10"/>
      <c r="E4" s="10"/>
      <c r="F4" s="144" t="s">
        <v>235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30" t="s">
        <v>3</v>
      </c>
      <c r="X4" s="130"/>
      <c r="Y4" s="130"/>
      <c r="Z4" s="130"/>
    </row>
    <row r="5" spans="1:26" ht="15" customHeight="1" x14ac:dyDescent="0.25">
      <c r="A5" s="12"/>
      <c r="B5" s="12"/>
      <c r="C5" s="10"/>
      <c r="D5" s="10"/>
      <c r="E5" s="10"/>
      <c r="F5" s="10"/>
      <c r="G5" s="10"/>
      <c r="H5" s="10"/>
      <c r="I5" s="8"/>
      <c r="J5" s="62"/>
      <c r="K5" s="62"/>
      <c r="L5" s="63"/>
      <c r="M5" s="62"/>
      <c r="N5" s="63"/>
      <c r="O5" s="63"/>
      <c r="P5" s="63"/>
      <c r="Q5" s="63"/>
      <c r="R5" s="64"/>
      <c r="S5" s="10"/>
      <c r="T5" s="10"/>
      <c r="U5" s="10"/>
      <c r="V5" s="10"/>
      <c r="W5" s="10"/>
      <c r="X5" s="130" t="s">
        <v>4</v>
      </c>
      <c r="Y5" s="130"/>
      <c r="Z5" s="130"/>
    </row>
    <row r="6" spans="1:26" x14ac:dyDescent="0.25">
      <c r="N6" s="3"/>
    </row>
    <row r="7" spans="1:26" s="14" customFormat="1" ht="62.25" customHeight="1" x14ac:dyDescent="0.25">
      <c r="A7" s="132" t="s">
        <v>5</v>
      </c>
      <c r="B7" s="132" t="s">
        <v>6</v>
      </c>
      <c r="C7" s="132"/>
      <c r="D7" s="132"/>
      <c r="E7" s="132"/>
      <c r="F7" s="132"/>
      <c r="G7" s="132"/>
      <c r="H7" s="132" t="s">
        <v>7</v>
      </c>
      <c r="I7" s="132" t="s">
        <v>8</v>
      </c>
      <c r="J7" s="132"/>
      <c r="K7" s="132"/>
      <c r="L7" s="132"/>
      <c r="M7" s="132" t="s">
        <v>9</v>
      </c>
      <c r="N7" s="132"/>
      <c r="O7" s="132"/>
      <c r="P7" s="132"/>
      <c r="Q7" s="132" t="s">
        <v>10</v>
      </c>
      <c r="R7" s="132"/>
      <c r="S7" s="132"/>
      <c r="T7" s="132"/>
      <c r="U7" s="132"/>
      <c r="V7" s="132"/>
      <c r="W7" s="132"/>
      <c r="X7" s="132"/>
      <c r="Y7" s="132" t="s">
        <v>11</v>
      </c>
      <c r="Z7" s="132" t="s">
        <v>12</v>
      </c>
    </row>
    <row r="8" spans="1:26" s="14" customFormat="1" ht="141" customHeight="1" x14ac:dyDescent="0.25">
      <c r="A8" s="132"/>
      <c r="B8" s="132" t="s">
        <v>13</v>
      </c>
      <c r="C8" s="132" t="s">
        <v>14</v>
      </c>
      <c r="D8" s="132" t="s">
        <v>15</v>
      </c>
      <c r="E8" s="132" t="s">
        <v>16</v>
      </c>
      <c r="F8" s="132"/>
      <c r="G8" s="132" t="s">
        <v>17</v>
      </c>
      <c r="H8" s="132"/>
      <c r="I8" s="133" t="s">
        <v>18</v>
      </c>
      <c r="J8" s="140" t="s">
        <v>19</v>
      </c>
      <c r="K8" s="138" t="s">
        <v>20</v>
      </c>
      <c r="L8" s="132" t="s">
        <v>21</v>
      </c>
      <c r="M8" s="132" t="s">
        <v>22</v>
      </c>
      <c r="N8" s="132"/>
      <c r="O8" s="132" t="s">
        <v>23</v>
      </c>
      <c r="P8" s="132" t="s">
        <v>99</v>
      </c>
      <c r="Q8" s="132" t="s">
        <v>24</v>
      </c>
      <c r="R8" s="132"/>
      <c r="S8" s="132" t="s">
        <v>25</v>
      </c>
      <c r="T8" s="132"/>
      <c r="U8" s="132" t="s">
        <v>26</v>
      </c>
      <c r="V8" s="132"/>
      <c r="W8" s="132" t="s">
        <v>27</v>
      </c>
      <c r="X8" s="132"/>
      <c r="Y8" s="132"/>
      <c r="Z8" s="132"/>
    </row>
    <row r="9" spans="1:26" s="14" customFormat="1" ht="41.25" customHeight="1" x14ac:dyDescent="0.25">
      <c r="A9" s="132"/>
      <c r="B9" s="132"/>
      <c r="C9" s="132"/>
      <c r="D9" s="132"/>
      <c r="E9" s="6" t="s">
        <v>18</v>
      </c>
      <c r="F9" s="6" t="s">
        <v>19</v>
      </c>
      <c r="G9" s="132"/>
      <c r="H9" s="132"/>
      <c r="I9" s="134"/>
      <c r="J9" s="140"/>
      <c r="K9" s="139"/>
      <c r="L9" s="132"/>
      <c r="M9" s="15" t="s">
        <v>28</v>
      </c>
      <c r="N9" s="6" t="s">
        <v>29</v>
      </c>
      <c r="O9" s="132"/>
      <c r="P9" s="132"/>
      <c r="Q9" s="6" t="s">
        <v>30</v>
      </c>
      <c r="R9" s="6" t="s">
        <v>31</v>
      </c>
      <c r="S9" s="6" t="s">
        <v>30</v>
      </c>
      <c r="T9" s="6" t="s">
        <v>32</v>
      </c>
      <c r="U9" s="6" t="s">
        <v>18</v>
      </c>
      <c r="V9" s="6" t="s">
        <v>19</v>
      </c>
      <c r="W9" s="6" t="s">
        <v>30</v>
      </c>
      <c r="X9" s="6" t="s">
        <v>31</v>
      </c>
      <c r="Y9" s="132"/>
      <c r="Z9" s="132"/>
    </row>
    <row r="10" spans="1:26" s="14" customFormat="1" ht="12.75" customHeight="1" x14ac:dyDescent="0.25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17">
        <v>9</v>
      </c>
      <c r="J10" s="122">
        <v>10</v>
      </c>
      <c r="K10" s="18">
        <v>11</v>
      </c>
      <c r="L10" s="6">
        <v>12</v>
      </c>
      <c r="M10" s="15">
        <v>13</v>
      </c>
      <c r="N10" s="6">
        <v>14</v>
      </c>
      <c r="O10" s="6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6">
        <v>21</v>
      </c>
      <c r="V10" s="6">
        <v>22</v>
      </c>
      <c r="W10" s="6">
        <v>23</v>
      </c>
      <c r="X10" s="6">
        <v>24</v>
      </c>
      <c r="Y10" s="16">
        <v>25</v>
      </c>
      <c r="Z10" s="6">
        <v>25</v>
      </c>
    </row>
    <row r="11" spans="1:26" ht="88.5" customHeight="1" x14ac:dyDescent="0.25">
      <c r="A11" s="24"/>
      <c r="B11" s="19" t="s">
        <v>100</v>
      </c>
      <c r="C11" s="19" t="s">
        <v>237</v>
      </c>
      <c r="D11" s="20"/>
      <c r="E11" s="1">
        <v>139757</v>
      </c>
      <c r="F11" s="1">
        <v>137709</v>
      </c>
      <c r="G11" s="141" t="s">
        <v>238</v>
      </c>
      <c r="H11" s="78" t="s">
        <v>34</v>
      </c>
      <c r="I11" s="1">
        <f>I12+I27+I32+I122+I142</f>
        <v>9643814.324000001</v>
      </c>
      <c r="J11" s="1">
        <f>J12+J27+J32+J122+J142</f>
        <v>9627339.9827321395</v>
      </c>
      <c r="K11" s="1">
        <f>J11-I11</f>
        <v>-16474.341267861426</v>
      </c>
      <c r="L11" s="1"/>
      <c r="M11" s="1">
        <f>M12+M27+M32+M122+M142</f>
        <v>9627339.9827321395</v>
      </c>
      <c r="N11" s="21"/>
      <c r="O11" s="21"/>
      <c r="P11" s="22"/>
      <c r="Q11" s="22"/>
      <c r="R11" s="22"/>
      <c r="S11" s="23">
        <v>56.89</v>
      </c>
      <c r="T11" s="23">
        <v>56.73</v>
      </c>
      <c r="U11" s="23"/>
      <c r="V11" s="23"/>
      <c r="W11" s="23"/>
      <c r="X11" s="23"/>
      <c r="Y11" s="141" t="s">
        <v>233</v>
      </c>
      <c r="Z11" s="78"/>
    </row>
    <row r="12" spans="1:26" ht="30.75" customHeight="1" x14ac:dyDescent="0.25">
      <c r="A12" s="20">
        <v>1</v>
      </c>
      <c r="B12" s="6"/>
      <c r="C12" s="25" t="s">
        <v>35</v>
      </c>
      <c r="D12" s="26"/>
      <c r="E12" s="1">
        <f>SUM(E13:E26)</f>
        <v>5490.2999999999993</v>
      </c>
      <c r="F12" s="1">
        <f>SUM(F13:F26)</f>
        <v>5339</v>
      </c>
      <c r="G12" s="142"/>
      <c r="H12" s="79"/>
      <c r="I12" s="1">
        <f>SUM(I13:I26)</f>
        <v>2443624</v>
      </c>
      <c r="J12" s="1">
        <f t="shared" ref="J12" si="0">SUM(J13:J26)</f>
        <v>2430910.65873214</v>
      </c>
      <c r="K12" s="1">
        <f>J12-I12</f>
        <v>-12713.341267860029</v>
      </c>
      <c r="L12" s="1"/>
      <c r="M12" s="1">
        <f t="shared" ref="M12" si="1">SUM(M13:M26)</f>
        <v>2430910.65873214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142"/>
      <c r="Z12" s="79"/>
    </row>
    <row r="13" spans="1:26" ht="54" customHeight="1" outlineLevel="1" x14ac:dyDescent="0.25">
      <c r="A13" s="27" t="s">
        <v>37</v>
      </c>
      <c r="B13" s="121"/>
      <c r="C13" s="88" t="s">
        <v>119</v>
      </c>
      <c r="D13" s="28" t="s">
        <v>36</v>
      </c>
      <c r="E13" s="89">
        <v>701</v>
      </c>
      <c r="F13" s="126">
        <v>687</v>
      </c>
      <c r="G13" s="142"/>
      <c r="H13" s="79"/>
      <c r="I13" s="92">
        <v>93111</v>
      </c>
      <c r="J13" s="92">
        <v>93111</v>
      </c>
      <c r="K13" s="122"/>
      <c r="L13" s="122"/>
      <c r="M13" s="92">
        <v>93111</v>
      </c>
      <c r="N13" s="22"/>
      <c r="O13" s="22"/>
      <c r="P13" s="22"/>
      <c r="Q13" s="22"/>
      <c r="R13" s="22"/>
      <c r="S13" s="30"/>
      <c r="T13" s="22"/>
      <c r="U13" s="22"/>
      <c r="V13" s="22"/>
      <c r="W13" s="22"/>
      <c r="X13" s="22"/>
      <c r="Y13" s="142"/>
      <c r="Z13" s="79"/>
    </row>
    <row r="14" spans="1:26" ht="54" customHeight="1" outlineLevel="1" x14ac:dyDescent="0.25">
      <c r="A14" s="27" t="s">
        <v>38</v>
      </c>
      <c r="B14" s="7"/>
      <c r="C14" s="88" t="s">
        <v>118</v>
      </c>
      <c r="D14" s="28" t="s">
        <v>36</v>
      </c>
      <c r="E14" s="89">
        <v>233</v>
      </c>
      <c r="F14" s="126">
        <v>238</v>
      </c>
      <c r="G14" s="142"/>
      <c r="H14" s="79"/>
      <c r="I14" s="92">
        <v>32503</v>
      </c>
      <c r="J14" s="92">
        <v>32503</v>
      </c>
      <c r="K14" s="15"/>
      <c r="L14" s="15"/>
      <c r="M14" s="92">
        <v>32503</v>
      </c>
      <c r="N14" s="22"/>
      <c r="O14" s="22"/>
      <c r="P14" s="22"/>
      <c r="Q14" s="22"/>
      <c r="R14" s="22"/>
      <c r="S14" s="30"/>
      <c r="T14" s="22"/>
      <c r="U14" s="22"/>
      <c r="V14" s="22"/>
      <c r="W14" s="22"/>
      <c r="X14" s="22"/>
      <c r="Y14" s="142"/>
      <c r="Z14" s="79"/>
    </row>
    <row r="15" spans="1:26" ht="54" customHeight="1" outlineLevel="1" x14ac:dyDescent="0.25">
      <c r="A15" s="27" t="s">
        <v>239</v>
      </c>
      <c r="B15" s="7"/>
      <c r="C15" s="88" t="s">
        <v>138</v>
      </c>
      <c r="D15" s="28" t="s">
        <v>36</v>
      </c>
      <c r="E15" s="89">
        <v>375.8</v>
      </c>
      <c r="F15" s="126">
        <v>376</v>
      </c>
      <c r="G15" s="142"/>
      <c r="H15" s="79"/>
      <c r="I15" s="92">
        <v>59769</v>
      </c>
      <c r="J15" s="92">
        <v>59769</v>
      </c>
      <c r="K15" s="15"/>
      <c r="L15" s="15"/>
      <c r="M15" s="92">
        <v>59769</v>
      </c>
      <c r="N15" s="22"/>
      <c r="O15" s="22"/>
      <c r="P15" s="22"/>
      <c r="Q15" s="22"/>
      <c r="R15" s="22"/>
      <c r="S15" s="30"/>
      <c r="T15" s="22"/>
      <c r="U15" s="22"/>
      <c r="V15" s="22"/>
      <c r="W15" s="22"/>
      <c r="X15" s="22"/>
      <c r="Y15" s="142"/>
      <c r="Z15" s="79"/>
    </row>
    <row r="16" spans="1:26" ht="54" customHeight="1" outlineLevel="1" x14ac:dyDescent="0.25">
      <c r="A16" s="27" t="s">
        <v>240</v>
      </c>
      <c r="B16" s="7"/>
      <c r="C16" s="88" t="s">
        <v>120</v>
      </c>
      <c r="D16" s="28" t="s">
        <v>36</v>
      </c>
      <c r="E16" s="89">
        <v>113</v>
      </c>
      <c r="F16" s="126">
        <v>114</v>
      </c>
      <c r="G16" s="142"/>
      <c r="H16" s="79"/>
      <c r="I16" s="92">
        <v>21172</v>
      </c>
      <c r="J16" s="92">
        <v>21172</v>
      </c>
      <c r="K16" s="15"/>
      <c r="L16" s="15"/>
      <c r="M16" s="92">
        <v>21172</v>
      </c>
      <c r="N16" s="22"/>
      <c r="O16" s="22"/>
      <c r="P16" s="22"/>
      <c r="Q16" s="22"/>
      <c r="R16" s="22"/>
      <c r="S16" s="30"/>
      <c r="T16" s="22"/>
      <c r="U16" s="22"/>
      <c r="V16" s="22"/>
      <c r="W16" s="22"/>
      <c r="X16" s="22"/>
      <c r="Y16" s="142"/>
      <c r="Z16" s="79"/>
    </row>
    <row r="17" spans="1:26" ht="54" customHeight="1" outlineLevel="1" x14ac:dyDescent="0.25">
      <c r="A17" s="27" t="s">
        <v>241</v>
      </c>
      <c r="B17" s="7"/>
      <c r="C17" s="88" t="s">
        <v>121</v>
      </c>
      <c r="D17" s="28" t="s">
        <v>36</v>
      </c>
      <c r="E17" s="89">
        <v>140</v>
      </c>
      <c r="F17" s="126">
        <v>141</v>
      </c>
      <c r="G17" s="142"/>
      <c r="H17" s="79"/>
      <c r="I17" s="92">
        <v>18652</v>
      </c>
      <c r="J17" s="92">
        <v>18652</v>
      </c>
      <c r="K17" s="15"/>
      <c r="L17" s="15"/>
      <c r="M17" s="92">
        <v>18652</v>
      </c>
      <c r="N17" s="22"/>
      <c r="O17" s="22"/>
      <c r="P17" s="22"/>
      <c r="Q17" s="22"/>
      <c r="R17" s="22"/>
      <c r="S17" s="30"/>
      <c r="T17" s="22"/>
      <c r="U17" s="22"/>
      <c r="V17" s="22"/>
      <c r="W17" s="22"/>
      <c r="X17" s="22"/>
      <c r="Y17" s="142"/>
      <c r="Z17" s="79"/>
    </row>
    <row r="18" spans="1:26" ht="54" customHeight="1" outlineLevel="1" x14ac:dyDescent="0.25">
      <c r="A18" s="27" t="s">
        <v>242</v>
      </c>
      <c r="B18" s="7"/>
      <c r="C18" s="88" t="s">
        <v>123</v>
      </c>
      <c r="D18" s="28" t="s">
        <v>36</v>
      </c>
      <c r="E18" s="89">
        <v>186</v>
      </c>
      <c r="F18" s="126">
        <v>143</v>
      </c>
      <c r="G18" s="142"/>
      <c r="H18" s="79"/>
      <c r="I18" s="92">
        <v>31900</v>
      </c>
      <c r="J18" s="92">
        <v>31900</v>
      </c>
      <c r="K18" s="15"/>
      <c r="L18" s="15"/>
      <c r="M18" s="92">
        <v>31900</v>
      </c>
      <c r="N18" s="22"/>
      <c r="O18" s="22"/>
      <c r="P18" s="22"/>
      <c r="Q18" s="22"/>
      <c r="R18" s="22"/>
      <c r="S18" s="30"/>
      <c r="T18" s="22"/>
      <c r="U18" s="22"/>
      <c r="V18" s="22"/>
      <c r="W18" s="22"/>
      <c r="X18" s="22"/>
      <c r="Y18" s="142"/>
      <c r="Z18" s="79"/>
    </row>
    <row r="19" spans="1:26" ht="54" customHeight="1" outlineLevel="1" x14ac:dyDescent="0.25">
      <c r="A19" s="27" t="s">
        <v>243</v>
      </c>
      <c r="B19" s="7"/>
      <c r="C19" s="88" t="s">
        <v>124</v>
      </c>
      <c r="D19" s="28" t="s">
        <v>36</v>
      </c>
      <c r="E19" s="89">
        <v>81.5</v>
      </c>
      <c r="F19" s="126">
        <v>82</v>
      </c>
      <c r="G19" s="142"/>
      <c r="H19" s="79"/>
      <c r="I19" s="92">
        <v>11223</v>
      </c>
      <c r="J19" s="92">
        <v>11223</v>
      </c>
      <c r="K19" s="15"/>
      <c r="L19" s="15"/>
      <c r="M19" s="92">
        <v>11223</v>
      </c>
      <c r="N19" s="22"/>
      <c r="O19" s="22"/>
      <c r="P19" s="22"/>
      <c r="Q19" s="22"/>
      <c r="R19" s="22"/>
      <c r="S19" s="30"/>
      <c r="T19" s="22"/>
      <c r="U19" s="22"/>
      <c r="V19" s="22"/>
      <c r="W19" s="22"/>
      <c r="X19" s="22"/>
      <c r="Y19" s="142"/>
      <c r="Z19" s="79"/>
    </row>
    <row r="20" spans="1:26" ht="54" customHeight="1" outlineLevel="1" x14ac:dyDescent="0.25">
      <c r="A20" s="27" t="s">
        <v>244</v>
      </c>
      <c r="B20" s="7"/>
      <c r="C20" s="88" t="s">
        <v>125</v>
      </c>
      <c r="D20" s="28" t="s">
        <v>36</v>
      </c>
      <c r="E20" s="89">
        <v>100.6</v>
      </c>
      <c r="F20" s="126">
        <v>101</v>
      </c>
      <c r="G20" s="142"/>
      <c r="H20" s="79"/>
      <c r="I20" s="92">
        <v>10999</v>
      </c>
      <c r="J20" s="92">
        <v>10999</v>
      </c>
      <c r="K20" s="15"/>
      <c r="L20" s="15"/>
      <c r="M20" s="92">
        <v>10999</v>
      </c>
      <c r="N20" s="22"/>
      <c r="O20" s="22"/>
      <c r="P20" s="22"/>
      <c r="Q20" s="22"/>
      <c r="R20" s="22"/>
      <c r="S20" s="30"/>
      <c r="T20" s="22"/>
      <c r="U20" s="22"/>
      <c r="V20" s="22"/>
      <c r="W20" s="22"/>
      <c r="X20" s="22"/>
      <c r="Y20" s="142"/>
      <c r="Z20" s="79"/>
    </row>
    <row r="21" spans="1:26" ht="54" customHeight="1" outlineLevel="1" x14ac:dyDescent="0.25">
      <c r="A21" s="27" t="s">
        <v>245</v>
      </c>
      <c r="B21" s="7"/>
      <c r="C21" s="88" t="s">
        <v>251</v>
      </c>
      <c r="D21" s="28" t="s">
        <v>36</v>
      </c>
      <c r="E21" s="89">
        <v>207.5</v>
      </c>
      <c r="F21" s="126">
        <v>225</v>
      </c>
      <c r="G21" s="142"/>
      <c r="H21" s="79"/>
      <c r="I21" s="92">
        <v>30797</v>
      </c>
      <c r="J21" s="92">
        <v>30797</v>
      </c>
      <c r="K21" s="15"/>
      <c r="L21" s="15"/>
      <c r="M21" s="92">
        <v>30797</v>
      </c>
      <c r="N21" s="22"/>
      <c r="O21" s="22"/>
      <c r="P21" s="22"/>
      <c r="Q21" s="22"/>
      <c r="R21" s="22"/>
      <c r="S21" s="30"/>
      <c r="T21" s="22"/>
      <c r="U21" s="22"/>
      <c r="V21" s="22"/>
      <c r="W21" s="22"/>
      <c r="X21" s="22"/>
      <c r="Y21" s="142"/>
      <c r="Z21" s="79"/>
    </row>
    <row r="22" spans="1:26" ht="54" customHeight="1" outlineLevel="1" x14ac:dyDescent="0.25">
      <c r="A22" s="27" t="s">
        <v>246</v>
      </c>
      <c r="B22" s="7"/>
      <c r="C22" s="88" t="s">
        <v>122</v>
      </c>
      <c r="D22" s="28" t="s">
        <v>36</v>
      </c>
      <c r="E22" s="89">
        <v>87.9</v>
      </c>
      <c r="F22" s="126">
        <v>89</v>
      </c>
      <c r="G22" s="142"/>
      <c r="H22" s="79"/>
      <c r="I22" s="92">
        <v>19089</v>
      </c>
      <c r="J22" s="92">
        <v>19089</v>
      </c>
      <c r="K22" s="15"/>
      <c r="L22" s="15"/>
      <c r="M22" s="92">
        <v>19089</v>
      </c>
      <c r="N22" s="22"/>
      <c r="O22" s="22"/>
      <c r="P22" s="22"/>
      <c r="Q22" s="22"/>
      <c r="R22" s="22"/>
      <c r="S22" s="30"/>
      <c r="T22" s="22"/>
      <c r="U22" s="22"/>
      <c r="V22" s="22"/>
      <c r="W22" s="22"/>
      <c r="X22" s="22"/>
      <c r="Y22" s="142"/>
      <c r="Z22" s="79"/>
    </row>
    <row r="23" spans="1:26" ht="54" customHeight="1" outlineLevel="1" x14ac:dyDescent="0.25">
      <c r="A23" s="27" t="s">
        <v>247</v>
      </c>
      <c r="B23" s="7"/>
      <c r="C23" s="88" t="s">
        <v>252</v>
      </c>
      <c r="D23" s="28" t="s">
        <v>36</v>
      </c>
      <c r="E23" s="90">
        <v>220</v>
      </c>
      <c r="F23" s="126">
        <v>219</v>
      </c>
      <c r="G23" s="142"/>
      <c r="H23" s="79"/>
      <c r="I23" s="92">
        <v>427128</v>
      </c>
      <c r="J23" s="92">
        <v>427128</v>
      </c>
      <c r="K23" s="15"/>
      <c r="L23" s="15"/>
      <c r="M23" s="92">
        <v>427128</v>
      </c>
      <c r="N23" s="22"/>
      <c r="O23" s="22"/>
      <c r="P23" s="22"/>
      <c r="Q23" s="22"/>
      <c r="R23" s="22"/>
      <c r="S23" s="30"/>
      <c r="T23" s="22"/>
      <c r="U23" s="22"/>
      <c r="V23" s="22"/>
      <c r="W23" s="22"/>
      <c r="X23" s="22"/>
      <c r="Y23" s="142"/>
      <c r="Z23" s="79"/>
    </row>
    <row r="24" spans="1:26" ht="54" customHeight="1" outlineLevel="1" x14ac:dyDescent="0.25">
      <c r="A24" s="27" t="s">
        <v>248</v>
      </c>
      <c r="B24" s="7"/>
      <c r="C24" s="88" t="s">
        <v>253</v>
      </c>
      <c r="D24" s="28" t="s">
        <v>36</v>
      </c>
      <c r="E24" s="90">
        <v>1010</v>
      </c>
      <c r="F24" s="126">
        <v>1010</v>
      </c>
      <c r="G24" s="142"/>
      <c r="H24" s="79"/>
      <c r="I24" s="92">
        <v>1095306</v>
      </c>
      <c r="J24" s="92">
        <v>1095306</v>
      </c>
      <c r="K24" s="15"/>
      <c r="L24" s="15"/>
      <c r="M24" s="92">
        <v>1095306</v>
      </c>
      <c r="N24" s="22"/>
      <c r="O24" s="22"/>
      <c r="P24" s="22"/>
      <c r="Q24" s="22"/>
      <c r="R24" s="22"/>
      <c r="S24" s="30"/>
      <c r="T24" s="22"/>
      <c r="U24" s="22"/>
      <c r="V24" s="22"/>
      <c r="W24" s="22"/>
      <c r="X24" s="22"/>
      <c r="Y24" s="142"/>
      <c r="Z24" s="79"/>
    </row>
    <row r="25" spans="1:26" ht="54" customHeight="1" outlineLevel="1" x14ac:dyDescent="0.25">
      <c r="A25" s="27" t="s">
        <v>249</v>
      </c>
      <c r="B25" s="7"/>
      <c r="C25" s="88" t="s">
        <v>254</v>
      </c>
      <c r="D25" s="28" t="s">
        <v>36</v>
      </c>
      <c r="E25" s="90">
        <v>328</v>
      </c>
      <c r="F25" s="126">
        <v>328</v>
      </c>
      <c r="G25" s="142"/>
      <c r="H25" s="79"/>
      <c r="I25" s="92">
        <v>458843</v>
      </c>
      <c r="J25" s="92">
        <v>458843</v>
      </c>
      <c r="K25" s="15"/>
      <c r="L25" s="15"/>
      <c r="M25" s="92">
        <v>458843</v>
      </c>
      <c r="N25" s="22"/>
      <c r="O25" s="22"/>
      <c r="P25" s="22"/>
      <c r="Q25" s="22"/>
      <c r="R25" s="22"/>
      <c r="S25" s="30"/>
      <c r="T25" s="22"/>
      <c r="U25" s="22"/>
      <c r="V25" s="22"/>
      <c r="W25" s="22"/>
      <c r="X25" s="22"/>
      <c r="Y25" s="142"/>
      <c r="Z25" s="79"/>
    </row>
    <row r="26" spans="1:26" ht="72" customHeight="1" outlineLevel="1" x14ac:dyDescent="0.25">
      <c r="A26" s="27" t="s">
        <v>250</v>
      </c>
      <c r="B26" s="6"/>
      <c r="C26" s="88" t="s">
        <v>255</v>
      </c>
      <c r="D26" s="28" t="s">
        <v>36</v>
      </c>
      <c r="E26" s="90">
        <v>1706</v>
      </c>
      <c r="F26" s="6">
        <v>1586</v>
      </c>
      <c r="G26" s="142"/>
      <c r="H26" s="79"/>
      <c r="I26" s="92">
        <v>133132</v>
      </c>
      <c r="J26" s="92">
        <v>120418.65873214</v>
      </c>
      <c r="K26" s="15">
        <f>J26-I26</f>
        <v>-12713.34126786</v>
      </c>
      <c r="L26" s="122" t="s">
        <v>381</v>
      </c>
      <c r="M26" s="92">
        <v>120418.65873214</v>
      </c>
      <c r="N26" s="22"/>
      <c r="O26" s="22"/>
      <c r="P26" s="22"/>
      <c r="Q26" s="22"/>
      <c r="R26" s="22"/>
      <c r="S26" s="30"/>
      <c r="T26" s="22"/>
      <c r="U26" s="22"/>
      <c r="V26" s="22"/>
      <c r="W26" s="22"/>
      <c r="X26" s="22"/>
      <c r="Y26" s="142"/>
      <c r="Z26" s="79"/>
    </row>
    <row r="27" spans="1:26" ht="45" customHeight="1" x14ac:dyDescent="0.25">
      <c r="A27" s="20">
        <v>2</v>
      </c>
      <c r="B27" s="31"/>
      <c r="C27" s="25" t="s">
        <v>39</v>
      </c>
      <c r="D27" s="26"/>
      <c r="E27" s="32">
        <f>E28</f>
        <v>3</v>
      </c>
      <c r="F27" s="32">
        <f>F28</f>
        <v>3</v>
      </c>
      <c r="G27" s="142"/>
      <c r="H27" s="79"/>
      <c r="I27" s="32">
        <f>I28</f>
        <v>21579.817999999999</v>
      </c>
      <c r="J27" s="32">
        <f>J28</f>
        <v>21579.817999999999</v>
      </c>
      <c r="K27" s="32"/>
      <c r="L27" s="1"/>
      <c r="M27" s="32">
        <f>M28</f>
        <v>21579.817999999999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142"/>
      <c r="Z27" s="79"/>
    </row>
    <row r="28" spans="1:26" ht="27" customHeight="1" x14ac:dyDescent="0.25">
      <c r="A28" s="33" t="s">
        <v>41</v>
      </c>
      <c r="B28" s="6"/>
      <c r="C28" s="34" t="s">
        <v>42</v>
      </c>
      <c r="D28" s="35"/>
      <c r="E28" s="36">
        <f>E29+E30+E31</f>
        <v>3</v>
      </c>
      <c r="F28" s="36">
        <f>F29+F30+F31</f>
        <v>3</v>
      </c>
      <c r="G28" s="142"/>
      <c r="H28" s="79"/>
      <c r="I28" s="36">
        <f>I29+I31+I30</f>
        <v>21579.817999999999</v>
      </c>
      <c r="J28" s="36">
        <f>J29+J31+J30</f>
        <v>21579.817999999999</v>
      </c>
      <c r="K28" s="36"/>
      <c r="L28" s="15"/>
      <c r="M28" s="36">
        <f>M29+M31+M30</f>
        <v>21579.817999999999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142"/>
      <c r="Z28" s="79"/>
    </row>
    <row r="29" spans="1:26" ht="38.25" customHeight="1" outlineLevel="1" x14ac:dyDescent="0.25">
      <c r="A29" s="27" t="s">
        <v>43</v>
      </c>
      <c r="B29" s="6"/>
      <c r="C29" s="88" t="s">
        <v>252</v>
      </c>
      <c r="D29" s="93" t="s">
        <v>40</v>
      </c>
      <c r="E29" s="94">
        <v>1</v>
      </c>
      <c r="F29" s="94">
        <v>1</v>
      </c>
      <c r="G29" s="142"/>
      <c r="H29" s="79"/>
      <c r="I29" s="37">
        <v>4881.4579999999996</v>
      </c>
      <c r="J29" s="37">
        <v>4881.4579999999996</v>
      </c>
      <c r="K29" s="15"/>
      <c r="L29" s="15"/>
      <c r="M29" s="37">
        <v>4881.4579999999996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142"/>
      <c r="Z29" s="79"/>
    </row>
    <row r="30" spans="1:26" ht="48.75" customHeight="1" outlineLevel="1" x14ac:dyDescent="0.25">
      <c r="A30" s="27" t="s">
        <v>101</v>
      </c>
      <c r="B30" s="7"/>
      <c r="C30" s="88" t="s">
        <v>253</v>
      </c>
      <c r="D30" s="93" t="s">
        <v>40</v>
      </c>
      <c r="E30" s="94">
        <v>1</v>
      </c>
      <c r="F30" s="94">
        <v>1</v>
      </c>
      <c r="G30" s="142"/>
      <c r="H30" s="79"/>
      <c r="I30" s="37">
        <v>11288.36</v>
      </c>
      <c r="J30" s="37">
        <v>11288.36</v>
      </c>
      <c r="K30" s="15"/>
      <c r="L30" s="15"/>
      <c r="M30" s="37">
        <v>11288.36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142"/>
      <c r="Z30" s="79"/>
    </row>
    <row r="31" spans="1:26" ht="46.5" customHeight="1" outlineLevel="1" x14ac:dyDescent="0.25">
      <c r="A31" s="27" t="s">
        <v>256</v>
      </c>
      <c r="B31" s="6"/>
      <c r="C31" s="88" t="s">
        <v>254</v>
      </c>
      <c r="D31" s="93" t="s">
        <v>40</v>
      </c>
      <c r="E31" s="94">
        <v>1</v>
      </c>
      <c r="F31" s="94">
        <v>1</v>
      </c>
      <c r="G31" s="142"/>
      <c r="H31" s="79"/>
      <c r="I31" s="37">
        <v>5410</v>
      </c>
      <c r="J31" s="37">
        <v>5410</v>
      </c>
      <c r="K31" s="15"/>
      <c r="L31" s="15"/>
      <c r="M31" s="37">
        <v>5410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142"/>
      <c r="Z31" s="79"/>
    </row>
    <row r="32" spans="1:26" ht="18" customHeight="1" x14ac:dyDescent="0.25">
      <c r="A32" s="38" t="s">
        <v>33</v>
      </c>
      <c r="B32" s="6"/>
      <c r="C32" s="25" t="s">
        <v>44</v>
      </c>
      <c r="D32" s="26"/>
      <c r="E32" s="32">
        <f>E33+E41+E86+E104</f>
        <v>81</v>
      </c>
      <c r="F32" s="32">
        <f>F33+F41+F86+F104</f>
        <v>77</v>
      </c>
      <c r="G32" s="142"/>
      <c r="H32" s="79"/>
      <c r="I32" s="39">
        <f>I33+I41+I86+I104</f>
        <v>28153.505999999998</v>
      </c>
      <c r="J32" s="39">
        <f>J33+J41+J86+J104</f>
        <v>26592.505999999998</v>
      </c>
      <c r="K32" s="127">
        <f>J32-I32</f>
        <v>-1561</v>
      </c>
      <c r="L32" s="15"/>
      <c r="M32" s="39">
        <f>M33+M41+M86+M104</f>
        <v>26592.505999999998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142"/>
      <c r="Z32" s="79"/>
    </row>
    <row r="33" spans="1:26" ht="16.5" customHeight="1" x14ac:dyDescent="0.25">
      <c r="A33" s="40" t="s">
        <v>46</v>
      </c>
      <c r="B33" s="20"/>
      <c r="C33" s="41" t="s">
        <v>44</v>
      </c>
      <c r="D33" s="42"/>
      <c r="E33" s="43">
        <f>SUM(E34:E40)</f>
        <v>7</v>
      </c>
      <c r="F33" s="43">
        <f>SUM(F34:F40)</f>
        <v>7</v>
      </c>
      <c r="G33" s="142"/>
      <c r="H33" s="79"/>
      <c r="I33" s="44">
        <f>SUM(I34:I40)</f>
        <v>16641</v>
      </c>
      <c r="J33" s="44">
        <f t="shared" ref="J33:K33" si="2">SUM(J34:J40)</f>
        <v>16641</v>
      </c>
      <c r="K33" s="44">
        <f t="shared" si="2"/>
        <v>0</v>
      </c>
      <c r="L33" s="15"/>
      <c r="M33" s="44">
        <f t="shared" ref="M33" si="3">SUM(M34:M40)</f>
        <v>16641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142"/>
      <c r="Z33" s="79"/>
    </row>
    <row r="34" spans="1:26" ht="36" customHeight="1" outlineLevel="1" x14ac:dyDescent="0.25">
      <c r="A34" s="40" t="s">
        <v>47</v>
      </c>
      <c r="B34" s="6"/>
      <c r="C34" s="88" t="s">
        <v>263</v>
      </c>
      <c r="D34" s="93" t="s">
        <v>45</v>
      </c>
      <c r="E34" s="95">
        <v>1</v>
      </c>
      <c r="F34" s="95">
        <v>1</v>
      </c>
      <c r="G34" s="142"/>
      <c r="H34" s="79"/>
      <c r="I34" s="92">
        <v>3815</v>
      </c>
      <c r="J34" s="92">
        <v>3815</v>
      </c>
      <c r="K34" s="15"/>
      <c r="L34" s="15"/>
      <c r="M34" s="92">
        <v>3815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142"/>
      <c r="Z34" s="79"/>
    </row>
    <row r="35" spans="1:26" ht="36" customHeight="1" outlineLevel="1" x14ac:dyDescent="0.25">
      <c r="A35" s="40" t="s">
        <v>257</v>
      </c>
      <c r="B35" s="118"/>
      <c r="C35" s="88" t="s">
        <v>264</v>
      </c>
      <c r="D35" s="93" t="s">
        <v>45</v>
      </c>
      <c r="E35" s="95">
        <v>1</v>
      </c>
      <c r="F35" s="95">
        <v>1</v>
      </c>
      <c r="G35" s="142"/>
      <c r="H35" s="79"/>
      <c r="I35" s="92">
        <v>2254</v>
      </c>
      <c r="J35" s="92">
        <v>2254</v>
      </c>
      <c r="K35" s="119"/>
      <c r="L35" s="119"/>
      <c r="M35" s="92">
        <v>2254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142"/>
      <c r="Z35" s="79"/>
    </row>
    <row r="36" spans="1:26" ht="36" customHeight="1" outlineLevel="1" x14ac:dyDescent="0.25">
      <c r="A36" s="40" t="s">
        <v>258</v>
      </c>
      <c r="B36" s="118"/>
      <c r="C36" s="88" t="s">
        <v>265</v>
      </c>
      <c r="D36" s="96" t="s">
        <v>45</v>
      </c>
      <c r="E36" s="95">
        <v>1</v>
      </c>
      <c r="F36" s="95">
        <v>1</v>
      </c>
      <c r="G36" s="142"/>
      <c r="H36" s="79"/>
      <c r="I36" s="92">
        <v>2201</v>
      </c>
      <c r="J36" s="92">
        <v>2201</v>
      </c>
      <c r="K36" s="119"/>
      <c r="L36" s="119"/>
      <c r="M36" s="92">
        <v>2201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142"/>
      <c r="Z36" s="79"/>
    </row>
    <row r="37" spans="1:26" ht="36" customHeight="1" outlineLevel="1" x14ac:dyDescent="0.25">
      <c r="A37" s="40" t="s">
        <v>259</v>
      </c>
      <c r="B37" s="118"/>
      <c r="C37" s="88" t="s">
        <v>266</v>
      </c>
      <c r="D37" s="96" t="s">
        <v>45</v>
      </c>
      <c r="E37" s="95">
        <v>1</v>
      </c>
      <c r="F37" s="95">
        <v>1</v>
      </c>
      <c r="G37" s="142"/>
      <c r="H37" s="79"/>
      <c r="I37" s="92">
        <v>1964</v>
      </c>
      <c r="J37" s="92">
        <v>1964</v>
      </c>
      <c r="K37" s="119"/>
      <c r="L37" s="119"/>
      <c r="M37" s="92">
        <v>1964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142"/>
      <c r="Z37" s="79"/>
    </row>
    <row r="38" spans="1:26" ht="36" customHeight="1" outlineLevel="1" x14ac:dyDescent="0.25">
      <c r="A38" s="40" t="s">
        <v>260</v>
      </c>
      <c r="B38" s="118"/>
      <c r="C38" s="88" t="s">
        <v>267</v>
      </c>
      <c r="D38" s="96" t="s">
        <v>45</v>
      </c>
      <c r="E38" s="95">
        <v>1</v>
      </c>
      <c r="F38" s="95">
        <v>1</v>
      </c>
      <c r="G38" s="142"/>
      <c r="H38" s="79"/>
      <c r="I38" s="92">
        <v>1983</v>
      </c>
      <c r="J38" s="92">
        <v>1983</v>
      </c>
      <c r="K38" s="119"/>
      <c r="L38" s="119"/>
      <c r="M38" s="92">
        <v>1983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142"/>
      <c r="Z38" s="79"/>
    </row>
    <row r="39" spans="1:26" ht="36" customHeight="1" outlineLevel="1" x14ac:dyDescent="0.25">
      <c r="A39" s="40" t="s">
        <v>261</v>
      </c>
      <c r="B39" s="118"/>
      <c r="C39" s="88" t="s">
        <v>268</v>
      </c>
      <c r="D39" s="93" t="s">
        <v>45</v>
      </c>
      <c r="E39" s="95">
        <v>1</v>
      </c>
      <c r="F39" s="95">
        <v>1</v>
      </c>
      <c r="G39" s="142"/>
      <c r="H39" s="79"/>
      <c r="I39" s="92">
        <v>1977</v>
      </c>
      <c r="J39" s="92">
        <v>1977</v>
      </c>
      <c r="K39" s="119"/>
      <c r="L39" s="119"/>
      <c r="M39" s="92">
        <v>1977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42"/>
      <c r="Z39" s="79"/>
    </row>
    <row r="40" spans="1:26" ht="36" customHeight="1" outlineLevel="1" x14ac:dyDescent="0.25">
      <c r="A40" s="40" t="s">
        <v>262</v>
      </c>
      <c r="B40" s="118"/>
      <c r="C40" s="88" t="s">
        <v>269</v>
      </c>
      <c r="D40" s="93" t="s">
        <v>45</v>
      </c>
      <c r="E40" s="95">
        <v>1</v>
      </c>
      <c r="F40" s="95">
        <v>1</v>
      </c>
      <c r="G40" s="142"/>
      <c r="H40" s="79"/>
      <c r="I40" s="92">
        <v>2447</v>
      </c>
      <c r="J40" s="92">
        <v>2447</v>
      </c>
      <c r="K40" s="119"/>
      <c r="L40" s="119"/>
      <c r="M40" s="92">
        <v>2447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142"/>
      <c r="Z40" s="79"/>
    </row>
    <row r="41" spans="1:26" ht="13.5" customHeight="1" x14ac:dyDescent="0.25">
      <c r="A41" s="40" t="s">
        <v>103</v>
      </c>
      <c r="B41" s="6"/>
      <c r="C41" s="45" t="s">
        <v>102</v>
      </c>
      <c r="D41" s="28"/>
      <c r="E41" s="32">
        <f>E42+E53+E64+E75</f>
        <v>40</v>
      </c>
      <c r="F41" s="32">
        <f>F42+F53+F64+F75</f>
        <v>40</v>
      </c>
      <c r="G41" s="142"/>
      <c r="H41" s="79"/>
      <c r="I41" s="39">
        <f>I42+I53+I64+I75</f>
        <v>3091.9059999999999</v>
      </c>
      <c r="J41" s="39">
        <f t="shared" ref="J41:K41" si="4">J42+J53+J64+J75</f>
        <v>3091.9059999999999</v>
      </c>
      <c r="K41" s="39">
        <f t="shared" si="4"/>
        <v>0</v>
      </c>
      <c r="L41" s="15"/>
      <c r="M41" s="39">
        <f t="shared" ref="M41" si="5">M42+M53+M64+M75</f>
        <v>3091.9059999999999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142"/>
      <c r="Z41" s="79"/>
    </row>
    <row r="42" spans="1:26" ht="13.5" customHeight="1" x14ac:dyDescent="0.25">
      <c r="A42" s="38" t="s">
        <v>105</v>
      </c>
      <c r="B42" s="6"/>
      <c r="C42" s="45" t="s">
        <v>104</v>
      </c>
      <c r="D42" s="28"/>
      <c r="E42" s="32">
        <f>SUM(E43:E52)</f>
        <v>10</v>
      </c>
      <c r="F42" s="32">
        <f>SUM(F43:F52)</f>
        <v>10</v>
      </c>
      <c r="G42" s="142"/>
      <c r="H42" s="79"/>
      <c r="I42" s="39">
        <f>SUM(I43:I52)</f>
        <v>617</v>
      </c>
      <c r="J42" s="39">
        <f>SUM(J43:J52)</f>
        <v>617</v>
      </c>
      <c r="K42" s="15">
        <f>J42-I42</f>
        <v>0</v>
      </c>
      <c r="L42" s="15"/>
      <c r="M42" s="39">
        <f>SUM(M43:M52)</f>
        <v>617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142"/>
      <c r="Z42" s="79"/>
    </row>
    <row r="43" spans="1:26" ht="26.25" customHeight="1" outlineLevel="1" x14ac:dyDescent="0.25">
      <c r="A43" s="27" t="s">
        <v>106</v>
      </c>
      <c r="B43" s="6"/>
      <c r="C43" s="88" t="s">
        <v>270</v>
      </c>
      <c r="D43" s="28" t="s">
        <v>116</v>
      </c>
      <c r="E43" s="37">
        <v>1</v>
      </c>
      <c r="F43" s="37">
        <v>1</v>
      </c>
      <c r="G43" s="142"/>
      <c r="H43" s="79"/>
      <c r="I43" s="92">
        <v>31</v>
      </c>
      <c r="J43" s="92">
        <v>31</v>
      </c>
      <c r="K43" s="15"/>
      <c r="L43" s="15"/>
      <c r="M43" s="92">
        <v>31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142"/>
      <c r="Z43" s="79"/>
    </row>
    <row r="44" spans="1:26" ht="27.75" customHeight="1" outlineLevel="1" x14ac:dyDescent="0.25">
      <c r="A44" s="27" t="s">
        <v>107</v>
      </c>
      <c r="B44" s="6"/>
      <c r="C44" s="88" t="s">
        <v>271</v>
      </c>
      <c r="D44" s="28" t="s">
        <v>116</v>
      </c>
      <c r="E44" s="37">
        <v>1</v>
      </c>
      <c r="F44" s="37">
        <v>1</v>
      </c>
      <c r="G44" s="142"/>
      <c r="H44" s="79"/>
      <c r="I44" s="92">
        <v>72</v>
      </c>
      <c r="J44" s="92">
        <v>72</v>
      </c>
      <c r="K44" s="15"/>
      <c r="L44" s="15"/>
      <c r="M44" s="92">
        <v>72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142"/>
      <c r="Z44" s="79"/>
    </row>
    <row r="45" spans="1:26" ht="38.25" customHeight="1" outlineLevel="1" x14ac:dyDescent="0.25">
      <c r="A45" s="27" t="s">
        <v>108</v>
      </c>
      <c r="B45" s="6"/>
      <c r="C45" s="88" t="s">
        <v>272</v>
      </c>
      <c r="D45" s="28" t="s">
        <v>116</v>
      </c>
      <c r="E45" s="37">
        <v>1</v>
      </c>
      <c r="F45" s="37">
        <v>1</v>
      </c>
      <c r="G45" s="142"/>
      <c r="H45" s="79"/>
      <c r="I45" s="92">
        <v>41</v>
      </c>
      <c r="J45" s="92">
        <v>41</v>
      </c>
      <c r="K45" s="15"/>
      <c r="L45" s="15"/>
      <c r="M45" s="92">
        <v>41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142"/>
      <c r="Z45" s="79"/>
    </row>
    <row r="46" spans="1:26" ht="38.25" customHeight="1" outlineLevel="1" x14ac:dyDescent="0.25">
      <c r="A46" s="27" t="s">
        <v>109</v>
      </c>
      <c r="B46" s="6"/>
      <c r="C46" s="88" t="s">
        <v>273</v>
      </c>
      <c r="D46" s="28" t="s">
        <v>116</v>
      </c>
      <c r="E46" s="37">
        <v>1</v>
      </c>
      <c r="F46" s="37">
        <v>1</v>
      </c>
      <c r="G46" s="142"/>
      <c r="H46" s="79"/>
      <c r="I46" s="92">
        <v>43</v>
      </c>
      <c r="J46" s="92">
        <v>43</v>
      </c>
      <c r="K46" s="15"/>
      <c r="L46" s="15"/>
      <c r="M46" s="92">
        <v>43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142"/>
      <c r="Z46" s="79"/>
    </row>
    <row r="47" spans="1:26" ht="31.5" customHeight="1" outlineLevel="1" x14ac:dyDescent="0.25">
      <c r="A47" s="27" t="s">
        <v>110</v>
      </c>
      <c r="B47" s="6"/>
      <c r="C47" s="88" t="s">
        <v>274</v>
      </c>
      <c r="D47" s="28" t="s">
        <v>116</v>
      </c>
      <c r="E47" s="37">
        <v>1</v>
      </c>
      <c r="F47" s="37">
        <v>1</v>
      </c>
      <c r="G47" s="142"/>
      <c r="H47" s="79"/>
      <c r="I47" s="92">
        <v>52</v>
      </c>
      <c r="J47" s="92">
        <v>52</v>
      </c>
      <c r="K47" s="15"/>
      <c r="L47" s="15"/>
      <c r="M47" s="92">
        <v>52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142"/>
      <c r="Z47" s="79"/>
    </row>
    <row r="48" spans="1:26" ht="36" customHeight="1" outlineLevel="1" x14ac:dyDescent="0.25">
      <c r="A48" s="27" t="s">
        <v>111</v>
      </c>
      <c r="B48" s="6"/>
      <c r="C48" s="88" t="s">
        <v>275</v>
      </c>
      <c r="D48" s="28" t="s">
        <v>116</v>
      </c>
      <c r="E48" s="37">
        <v>1</v>
      </c>
      <c r="F48" s="37">
        <v>1</v>
      </c>
      <c r="G48" s="142"/>
      <c r="H48" s="79"/>
      <c r="I48" s="92">
        <v>28</v>
      </c>
      <c r="J48" s="92">
        <v>28</v>
      </c>
      <c r="K48" s="15"/>
      <c r="L48" s="15"/>
      <c r="M48" s="92">
        <v>28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142"/>
      <c r="Z48" s="79"/>
    </row>
    <row r="49" spans="1:26" ht="32.25" customHeight="1" outlineLevel="1" x14ac:dyDescent="0.25">
      <c r="A49" s="27" t="s">
        <v>112</v>
      </c>
      <c r="B49" s="6"/>
      <c r="C49" s="88" t="s">
        <v>276</v>
      </c>
      <c r="D49" s="28" t="s">
        <v>116</v>
      </c>
      <c r="E49" s="37">
        <v>1</v>
      </c>
      <c r="F49" s="37">
        <v>1</v>
      </c>
      <c r="G49" s="142"/>
      <c r="H49" s="79"/>
      <c r="I49" s="92">
        <v>36</v>
      </c>
      <c r="J49" s="92">
        <v>36</v>
      </c>
      <c r="K49" s="15"/>
      <c r="L49" s="15"/>
      <c r="M49" s="92">
        <v>36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142"/>
      <c r="Z49" s="79"/>
    </row>
    <row r="50" spans="1:26" ht="33.75" customHeight="1" outlineLevel="1" x14ac:dyDescent="0.25">
      <c r="A50" s="27" t="s">
        <v>113</v>
      </c>
      <c r="B50" s="6"/>
      <c r="C50" s="88" t="s">
        <v>277</v>
      </c>
      <c r="D50" s="28" t="s">
        <v>116</v>
      </c>
      <c r="E50" s="37">
        <v>1</v>
      </c>
      <c r="F50" s="37">
        <v>1</v>
      </c>
      <c r="G50" s="142"/>
      <c r="H50" s="79"/>
      <c r="I50" s="92">
        <v>32</v>
      </c>
      <c r="J50" s="92">
        <v>32</v>
      </c>
      <c r="K50" s="15"/>
      <c r="L50" s="15"/>
      <c r="M50" s="92">
        <v>32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42"/>
      <c r="Z50" s="79"/>
    </row>
    <row r="51" spans="1:26" ht="35.25" customHeight="1" outlineLevel="1" x14ac:dyDescent="0.25">
      <c r="A51" s="27" t="s">
        <v>114</v>
      </c>
      <c r="B51" s="6"/>
      <c r="C51" s="88" t="s">
        <v>278</v>
      </c>
      <c r="D51" s="28" t="s">
        <v>116</v>
      </c>
      <c r="E51" s="37">
        <v>1</v>
      </c>
      <c r="F51" s="37">
        <v>1</v>
      </c>
      <c r="G51" s="142"/>
      <c r="H51" s="79"/>
      <c r="I51" s="92">
        <v>195</v>
      </c>
      <c r="J51" s="92">
        <v>195</v>
      </c>
      <c r="K51" s="15"/>
      <c r="L51" s="15"/>
      <c r="M51" s="92">
        <v>195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42"/>
      <c r="Z51" s="79"/>
    </row>
    <row r="52" spans="1:26" ht="38.25" customHeight="1" outlineLevel="1" x14ac:dyDescent="0.25">
      <c r="A52" s="27" t="s">
        <v>115</v>
      </c>
      <c r="B52" s="6"/>
      <c r="C52" s="88" t="s">
        <v>279</v>
      </c>
      <c r="D52" s="28" t="s">
        <v>116</v>
      </c>
      <c r="E52" s="37">
        <v>1</v>
      </c>
      <c r="F52" s="37">
        <v>1</v>
      </c>
      <c r="G52" s="142"/>
      <c r="H52" s="79"/>
      <c r="I52" s="92">
        <v>87</v>
      </c>
      <c r="J52" s="92">
        <v>87</v>
      </c>
      <c r="K52" s="15"/>
      <c r="L52" s="15"/>
      <c r="M52" s="92">
        <v>87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142"/>
      <c r="Z52" s="79"/>
    </row>
    <row r="53" spans="1:26" ht="16.5" customHeight="1" x14ac:dyDescent="0.25">
      <c r="A53" s="38" t="s">
        <v>126</v>
      </c>
      <c r="B53" s="6"/>
      <c r="C53" s="46" t="s">
        <v>117</v>
      </c>
      <c r="D53" s="28"/>
      <c r="E53" s="32">
        <f>SUM(E54:E63)</f>
        <v>10</v>
      </c>
      <c r="F53" s="32">
        <f>SUM(F54:F63)</f>
        <v>10</v>
      </c>
      <c r="G53" s="142"/>
      <c r="H53" s="79"/>
      <c r="I53" s="39">
        <f>SUM(I54:I63)</f>
        <v>600</v>
      </c>
      <c r="J53" s="39">
        <f>SUM(J54:J63)</f>
        <v>600</v>
      </c>
      <c r="K53" s="1">
        <f>J53-I53</f>
        <v>0</v>
      </c>
      <c r="L53" s="15"/>
      <c r="M53" s="39">
        <f>SUM(M54:M63)</f>
        <v>600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142"/>
      <c r="Z53" s="79"/>
    </row>
    <row r="54" spans="1:26" ht="26.25" customHeight="1" outlineLevel="1" x14ac:dyDescent="0.25">
      <c r="A54" s="27" t="s">
        <v>127</v>
      </c>
      <c r="B54" s="6"/>
      <c r="C54" s="88" t="s">
        <v>270</v>
      </c>
      <c r="D54" s="28" t="s">
        <v>116</v>
      </c>
      <c r="E54" s="37">
        <v>1</v>
      </c>
      <c r="F54" s="37">
        <v>1</v>
      </c>
      <c r="G54" s="142"/>
      <c r="H54" s="79"/>
      <c r="I54" s="92">
        <v>31</v>
      </c>
      <c r="J54" s="92">
        <v>31</v>
      </c>
      <c r="K54" s="15"/>
      <c r="L54" s="15"/>
      <c r="M54" s="92">
        <v>31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142"/>
      <c r="Z54" s="79"/>
    </row>
    <row r="55" spans="1:26" ht="26.25" customHeight="1" outlineLevel="1" x14ac:dyDescent="0.25">
      <c r="A55" s="27" t="s">
        <v>128</v>
      </c>
      <c r="B55" s="6"/>
      <c r="C55" s="88" t="s">
        <v>271</v>
      </c>
      <c r="D55" s="28" t="s">
        <v>116</v>
      </c>
      <c r="E55" s="37">
        <v>1</v>
      </c>
      <c r="F55" s="37">
        <v>1</v>
      </c>
      <c r="G55" s="142"/>
      <c r="H55" s="79"/>
      <c r="I55" s="92">
        <v>72</v>
      </c>
      <c r="J55" s="92">
        <v>72</v>
      </c>
      <c r="K55" s="15"/>
      <c r="L55" s="15"/>
      <c r="M55" s="92">
        <v>72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142"/>
      <c r="Z55" s="79"/>
    </row>
    <row r="56" spans="1:26" ht="26.25" customHeight="1" outlineLevel="1" x14ac:dyDescent="0.25">
      <c r="A56" s="27" t="s">
        <v>129</v>
      </c>
      <c r="B56" s="6"/>
      <c r="C56" s="88" t="s">
        <v>272</v>
      </c>
      <c r="D56" s="28" t="s">
        <v>116</v>
      </c>
      <c r="E56" s="37">
        <v>1</v>
      </c>
      <c r="F56" s="37">
        <v>1</v>
      </c>
      <c r="G56" s="142"/>
      <c r="H56" s="79"/>
      <c r="I56" s="92">
        <v>41</v>
      </c>
      <c r="J56" s="92">
        <v>41</v>
      </c>
      <c r="K56" s="15"/>
      <c r="L56" s="15"/>
      <c r="M56" s="92">
        <v>41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142"/>
      <c r="Z56" s="79"/>
    </row>
    <row r="57" spans="1:26" ht="26.25" customHeight="1" outlineLevel="1" x14ac:dyDescent="0.25">
      <c r="A57" s="27" t="s">
        <v>130</v>
      </c>
      <c r="B57" s="6"/>
      <c r="C57" s="88" t="s">
        <v>273</v>
      </c>
      <c r="D57" s="28" t="s">
        <v>116</v>
      </c>
      <c r="E57" s="37">
        <v>1</v>
      </c>
      <c r="F57" s="37">
        <v>1</v>
      </c>
      <c r="G57" s="142"/>
      <c r="H57" s="79"/>
      <c r="I57" s="92">
        <v>43</v>
      </c>
      <c r="J57" s="92">
        <v>43</v>
      </c>
      <c r="K57" s="15"/>
      <c r="L57" s="15"/>
      <c r="M57" s="92">
        <v>43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142"/>
      <c r="Z57" s="79"/>
    </row>
    <row r="58" spans="1:26" ht="26.25" customHeight="1" outlineLevel="1" x14ac:dyDescent="0.25">
      <c r="A58" s="27" t="s">
        <v>131</v>
      </c>
      <c r="B58" s="6"/>
      <c r="C58" s="88" t="s">
        <v>274</v>
      </c>
      <c r="D58" s="28" t="s">
        <v>116</v>
      </c>
      <c r="E58" s="37">
        <v>1</v>
      </c>
      <c r="F58" s="37">
        <v>1</v>
      </c>
      <c r="G58" s="142"/>
      <c r="H58" s="79"/>
      <c r="I58" s="92">
        <v>52</v>
      </c>
      <c r="J58" s="92">
        <v>52</v>
      </c>
      <c r="K58" s="15"/>
      <c r="L58" s="15"/>
      <c r="M58" s="92">
        <v>52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142"/>
      <c r="Z58" s="79"/>
    </row>
    <row r="59" spans="1:26" ht="26.25" customHeight="1" outlineLevel="1" x14ac:dyDescent="0.25">
      <c r="A59" s="27" t="s">
        <v>132</v>
      </c>
      <c r="B59" s="6"/>
      <c r="C59" s="88" t="s">
        <v>275</v>
      </c>
      <c r="D59" s="28" t="s">
        <v>116</v>
      </c>
      <c r="E59" s="37">
        <v>1</v>
      </c>
      <c r="F59" s="37">
        <v>1</v>
      </c>
      <c r="G59" s="142"/>
      <c r="H59" s="79"/>
      <c r="I59" s="92">
        <v>28</v>
      </c>
      <c r="J59" s="92">
        <v>28</v>
      </c>
      <c r="K59" s="15"/>
      <c r="L59" s="15"/>
      <c r="M59" s="92">
        <v>28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142"/>
      <c r="Z59" s="79"/>
    </row>
    <row r="60" spans="1:26" ht="36.75" customHeight="1" outlineLevel="1" x14ac:dyDescent="0.25">
      <c r="A60" s="27" t="s">
        <v>133</v>
      </c>
      <c r="B60" s="6"/>
      <c r="C60" s="88" t="s">
        <v>276</v>
      </c>
      <c r="D60" s="28" t="s">
        <v>116</v>
      </c>
      <c r="E60" s="37">
        <v>1</v>
      </c>
      <c r="F60" s="37">
        <v>1</v>
      </c>
      <c r="G60" s="142"/>
      <c r="H60" s="79"/>
      <c r="I60" s="92">
        <v>35</v>
      </c>
      <c r="J60" s="92">
        <v>35</v>
      </c>
      <c r="K60" s="15"/>
      <c r="L60" s="15"/>
      <c r="M60" s="92">
        <v>35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142"/>
      <c r="Z60" s="79"/>
    </row>
    <row r="61" spans="1:26" ht="26.25" customHeight="1" outlineLevel="1" x14ac:dyDescent="0.25">
      <c r="A61" s="27" t="s">
        <v>134</v>
      </c>
      <c r="B61" s="6"/>
      <c r="C61" s="88" t="s">
        <v>277</v>
      </c>
      <c r="D61" s="28" t="s">
        <v>116</v>
      </c>
      <c r="E61" s="37">
        <v>1</v>
      </c>
      <c r="F61" s="37">
        <v>1</v>
      </c>
      <c r="G61" s="142"/>
      <c r="H61" s="79"/>
      <c r="I61" s="92">
        <v>31</v>
      </c>
      <c r="J61" s="92">
        <v>31</v>
      </c>
      <c r="K61" s="15"/>
      <c r="L61" s="15"/>
      <c r="M61" s="92">
        <v>31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142"/>
      <c r="Z61" s="79"/>
    </row>
    <row r="62" spans="1:26" ht="26.25" customHeight="1" outlineLevel="1" x14ac:dyDescent="0.25">
      <c r="A62" s="27" t="s">
        <v>135</v>
      </c>
      <c r="B62" s="6"/>
      <c r="C62" s="88" t="s">
        <v>278</v>
      </c>
      <c r="D62" s="28" t="s">
        <v>116</v>
      </c>
      <c r="E62" s="37">
        <v>1</v>
      </c>
      <c r="F62" s="37">
        <v>1</v>
      </c>
      <c r="G62" s="142"/>
      <c r="H62" s="79"/>
      <c r="I62" s="92">
        <v>180</v>
      </c>
      <c r="J62" s="92">
        <v>180</v>
      </c>
      <c r="K62" s="15"/>
      <c r="L62" s="15"/>
      <c r="M62" s="92">
        <v>180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142"/>
      <c r="Z62" s="79"/>
    </row>
    <row r="63" spans="1:26" ht="26.25" customHeight="1" outlineLevel="1" x14ac:dyDescent="0.25">
      <c r="A63" s="27" t="s">
        <v>136</v>
      </c>
      <c r="B63" s="6"/>
      <c r="C63" s="88" t="s">
        <v>279</v>
      </c>
      <c r="D63" s="28" t="s">
        <v>116</v>
      </c>
      <c r="E63" s="37">
        <v>1</v>
      </c>
      <c r="F63" s="37">
        <v>1</v>
      </c>
      <c r="G63" s="142"/>
      <c r="H63" s="79"/>
      <c r="I63" s="92">
        <v>87</v>
      </c>
      <c r="J63" s="92">
        <v>87</v>
      </c>
      <c r="K63" s="15"/>
      <c r="L63" s="15"/>
      <c r="M63" s="92">
        <v>87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142"/>
      <c r="Z63" s="79"/>
    </row>
    <row r="64" spans="1:26" ht="18.75" customHeight="1" x14ac:dyDescent="0.25">
      <c r="A64" s="40" t="s">
        <v>149</v>
      </c>
      <c r="B64" s="6"/>
      <c r="C64" s="46" t="s">
        <v>137</v>
      </c>
      <c r="D64" s="28"/>
      <c r="E64" s="32">
        <f>SUM(E65:E74)</f>
        <v>10</v>
      </c>
      <c r="F64" s="32">
        <f>SUM(F65:F74)</f>
        <v>10</v>
      </c>
      <c r="G64" s="142"/>
      <c r="H64" s="79"/>
      <c r="I64" s="39">
        <f>SUM(I65:I74)</f>
        <v>768.90599999999995</v>
      </c>
      <c r="J64" s="39">
        <f>SUM(J65:J74)</f>
        <v>768.90599999999995</v>
      </c>
      <c r="K64" s="1">
        <f>J64-I64</f>
        <v>0</v>
      </c>
      <c r="L64" s="15"/>
      <c r="M64" s="39">
        <f>SUM(M65:M74)</f>
        <v>768.90599999999995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142"/>
      <c r="Z64" s="79"/>
    </row>
    <row r="65" spans="1:26" ht="26.25" customHeight="1" outlineLevel="1" x14ac:dyDescent="0.25">
      <c r="A65" s="27" t="s">
        <v>139</v>
      </c>
      <c r="B65" s="6"/>
      <c r="C65" s="88" t="s">
        <v>270</v>
      </c>
      <c r="D65" s="28" t="s">
        <v>116</v>
      </c>
      <c r="E65" s="37">
        <v>1</v>
      </c>
      <c r="F65" s="37">
        <v>1</v>
      </c>
      <c r="G65" s="142"/>
      <c r="H65" s="79"/>
      <c r="I65" s="97">
        <v>94.353999999999999</v>
      </c>
      <c r="J65" s="97">
        <v>94.353999999999999</v>
      </c>
      <c r="K65" s="15"/>
      <c r="L65" s="15"/>
      <c r="M65" s="97">
        <v>94.353999999999999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142"/>
      <c r="Z65" s="79"/>
    </row>
    <row r="66" spans="1:26" ht="26.25" customHeight="1" outlineLevel="1" x14ac:dyDescent="0.25">
      <c r="A66" s="27" t="s">
        <v>140</v>
      </c>
      <c r="B66" s="6"/>
      <c r="C66" s="88" t="s">
        <v>271</v>
      </c>
      <c r="D66" s="28" t="s">
        <v>116</v>
      </c>
      <c r="E66" s="37">
        <v>1</v>
      </c>
      <c r="F66" s="37">
        <v>1</v>
      </c>
      <c r="G66" s="142"/>
      <c r="H66" s="79"/>
      <c r="I66" s="97">
        <v>59</v>
      </c>
      <c r="J66" s="97">
        <v>59</v>
      </c>
      <c r="K66" s="15"/>
      <c r="L66" s="15"/>
      <c r="M66" s="97">
        <v>59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142"/>
      <c r="Z66" s="79"/>
    </row>
    <row r="67" spans="1:26" ht="26.25" customHeight="1" outlineLevel="1" x14ac:dyDescent="0.25">
      <c r="A67" s="27" t="s">
        <v>141</v>
      </c>
      <c r="B67" s="6"/>
      <c r="C67" s="88" t="s">
        <v>272</v>
      </c>
      <c r="D67" s="28" t="s">
        <v>116</v>
      </c>
      <c r="E67" s="37">
        <v>1</v>
      </c>
      <c r="F67" s="37">
        <v>1</v>
      </c>
      <c r="G67" s="142"/>
      <c r="H67" s="79"/>
      <c r="I67" s="97">
        <v>41.2</v>
      </c>
      <c r="J67" s="97">
        <v>41.2</v>
      </c>
      <c r="K67" s="15"/>
      <c r="L67" s="15"/>
      <c r="M67" s="97">
        <v>41.2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142"/>
      <c r="Z67" s="79"/>
    </row>
    <row r="68" spans="1:26" ht="26.25" customHeight="1" outlineLevel="1" x14ac:dyDescent="0.25">
      <c r="A68" s="27" t="s">
        <v>142</v>
      </c>
      <c r="B68" s="6"/>
      <c r="C68" s="88" t="s">
        <v>273</v>
      </c>
      <c r="D68" s="28" t="s">
        <v>116</v>
      </c>
      <c r="E68" s="37">
        <v>1</v>
      </c>
      <c r="F68" s="37">
        <v>1</v>
      </c>
      <c r="G68" s="142"/>
      <c r="H68" s="79"/>
      <c r="I68" s="97">
        <v>42.999000000000002</v>
      </c>
      <c r="J68" s="97">
        <v>42.999000000000002</v>
      </c>
      <c r="K68" s="15"/>
      <c r="L68" s="15"/>
      <c r="M68" s="97">
        <v>42.999000000000002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142"/>
      <c r="Z68" s="79"/>
    </row>
    <row r="69" spans="1:26" ht="26.25" customHeight="1" outlineLevel="1" x14ac:dyDescent="0.25">
      <c r="A69" s="27" t="s">
        <v>143</v>
      </c>
      <c r="B69" s="6"/>
      <c r="C69" s="88" t="s">
        <v>274</v>
      </c>
      <c r="D69" s="28" t="s">
        <v>116</v>
      </c>
      <c r="E69" s="37">
        <v>1</v>
      </c>
      <c r="F69" s="37">
        <v>1</v>
      </c>
      <c r="G69" s="142"/>
      <c r="H69" s="79"/>
      <c r="I69" s="97">
        <v>51.999000000000002</v>
      </c>
      <c r="J69" s="97">
        <v>51.999000000000002</v>
      </c>
      <c r="K69" s="15"/>
      <c r="L69" s="15"/>
      <c r="M69" s="97">
        <v>51.999000000000002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142"/>
      <c r="Z69" s="79"/>
    </row>
    <row r="70" spans="1:26" ht="26.25" customHeight="1" outlineLevel="1" x14ac:dyDescent="0.25">
      <c r="A70" s="27" t="s">
        <v>144</v>
      </c>
      <c r="B70" s="6"/>
      <c r="C70" s="88" t="s">
        <v>275</v>
      </c>
      <c r="D70" s="28" t="s">
        <v>116</v>
      </c>
      <c r="E70" s="37">
        <v>1</v>
      </c>
      <c r="F70" s="37">
        <v>1</v>
      </c>
      <c r="G70" s="142"/>
      <c r="H70" s="79"/>
      <c r="I70" s="97">
        <v>94.353999999999999</v>
      </c>
      <c r="J70" s="97">
        <v>94.353999999999999</v>
      </c>
      <c r="K70" s="15"/>
      <c r="L70" s="15"/>
      <c r="M70" s="97">
        <v>94.353999999999999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142"/>
      <c r="Z70" s="79"/>
    </row>
    <row r="71" spans="1:26" ht="26.25" customHeight="1" outlineLevel="1" x14ac:dyDescent="0.25">
      <c r="A71" s="27" t="s">
        <v>145</v>
      </c>
      <c r="B71" s="6"/>
      <c r="C71" s="88" t="s">
        <v>276</v>
      </c>
      <c r="D71" s="28" t="s">
        <v>116</v>
      </c>
      <c r="E71" s="37">
        <v>1</v>
      </c>
      <c r="F71" s="37">
        <v>1</v>
      </c>
      <c r="G71" s="142"/>
      <c r="H71" s="79"/>
      <c r="I71" s="97">
        <v>95</v>
      </c>
      <c r="J71" s="97">
        <v>95</v>
      </c>
      <c r="K71" s="15"/>
      <c r="L71" s="15"/>
      <c r="M71" s="97">
        <v>95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142"/>
      <c r="Z71" s="79"/>
    </row>
    <row r="72" spans="1:26" ht="26.25" customHeight="1" outlineLevel="1" x14ac:dyDescent="0.25">
      <c r="A72" s="27" t="s">
        <v>146</v>
      </c>
      <c r="B72" s="6"/>
      <c r="C72" s="88" t="s">
        <v>277</v>
      </c>
      <c r="D72" s="28" t="s">
        <v>116</v>
      </c>
      <c r="E72" s="37">
        <v>1</v>
      </c>
      <c r="F72" s="37">
        <v>1</v>
      </c>
      <c r="G72" s="142"/>
      <c r="H72" s="79"/>
      <c r="I72" s="97">
        <v>95</v>
      </c>
      <c r="J72" s="97">
        <v>95</v>
      </c>
      <c r="K72" s="15"/>
      <c r="L72" s="15"/>
      <c r="M72" s="97">
        <v>95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142"/>
      <c r="Z72" s="79"/>
    </row>
    <row r="73" spans="1:26" ht="26.25" customHeight="1" outlineLevel="1" x14ac:dyDescent="0.25">
      <c r="A73" s="27" t="s">
        <v>147</v>
      </c>
      <c r="B73" s="6"/>
      <c r="C73" s="88" t="s">
        <v>278</v>
      </c>
      <c r="D73" s="28" t="s">
        <v>116</v>
      </c>
      <c r="E73" s="37">
        <v>1</v>
      </c>
      <c r="F73" s="37">
        <v>1</v>
      </c>
      <c r="G73" s="142"/>
      <c r="H73" s="79"/>
      <c r="I73" s="97">
        <v>130</v>
      </c>
      <c r="J73" s="97">
        <v>130</v>
      </c>
      <c r="K73" s="15"/>
      <c r="L73" s="15"/>
      <c r="M73" s="97">
        <v>130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142"/>
      <c r="Z73" s="79"/>
    </row>
    <row r="74" spans="1:26" ht="26.25" customHeight="1" outlineLevel="1" x14ac:dyDescent="0.25">
      <c r="A74" s="27" t="s">
        <v>148</v>
      </c>
      <c r="B74" s="6"/>
      <c r="C74" s="88" t="s">
        <v>279</v>
      </c>
      <c r="D74" s="28" t="s">
        <v>116</v>
      </c>
      <c r="E74" s="37">
        <v>1</v>
      </c>
      <c r="F74" s="37">
        <v>1</v>
      </c>
      <c r="G74" s="142"/>
      <c r="H74" s="79"/>
      <c r="I74" s="97">
        <v>65</v>
      </c>
      <c r="J74" s="97">
        <v>65</v>
      </c>
      <c r="K74" s="15"/>
      <c r="L74" s="15"/>
      <c r="M74" s="97">
        <v>65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142"/>
      <c r="Z74" s="79"/>
    </row>
    <row r="75" spans="1:26" ht="17.25" customHeight="1" x14ac:dyDescent="0.25">
      <c r="A75" s="40" t="s">
        <v>150</v>
      </c>
      <c r="B75" s="6"/>
      <c r="C75" s="46" t="s">
        <v>161</v>
      </c>
      <c r="D75" s="28"/>
      <c r="E75" s="32">
        <f>SUM(E76:E85)</f>
        <v>10</v>
      </c>
      <c r="F75" s="32">
        <f>SUM(F76:F85)</f>
        <v>10</v>
      </c>
      <c r="G75" s="142"/>
      <c r="H75" s="79"/>
      <c r="I75" s="39">
        <f>SUM(I76:I85)</f>
        <v>1106</v>
      </c>
      <c r="J75" s="39">
        <f>SUM(J76:J85)</f>
        <v>1106</v>
      </c>
      <c r="K75" s="1">
        <f>J75-I75</f>
        <v>0</v>
      </c>
      <c r="L75" s="15"/>
      <c r="M75" s="39">
        <f>SUM(M76:M85)</f>
        <v>1106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142"/>
      <c r="Z75" s="79"/>
    </row>
    <row r="76" spans="1:26" ht="26.25" customHeight="1" outlineLevel="1" x14ac:dyDescent="0.25">
      <c r="A76" s="27" t="s">
        <v>151</v>
      </c>
      <c r="B76" s="6"/>
      <c r="C76" s="88" t="s">
        <v>270</v>
      </c>
      <c r="D76" s="28" t="s">
        <v>116</v>
      </c>
      <c r="E76" s="37">
        <v>1</v>
      </c>
      <c r="F76" s="37">
        <v>1</v>
      </c>
      <c r="G76" s="142"/>
      <c r="H76" s="79"/>
      <c r="I76" s="92">
        <v>115</v>
      </c>
      <c r="J76" s="92">
        <v>115</v>
      </c>
      <c r="K76" s="15"/>
      <c r="L76" s="15"/>
      <c r="M76" s="92">
        <v>115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142"/>
      <c r="Z76" s="79"/>
    </row>
    <row r="77" spans="1:26" ht="26.25" customHeight="1" outlineLevel="1" x14ac:dyDescent="0.25">
      <c r="A77" s="27" t="s">
        <v>152</v>
      </c>
      <c r="B77" s="6"/>
      <c r="C77" s="88" t="s">
        <v>271</v>
      </c>
      <c r="D77" s="28" t="s">
        <v>116</v>
      </c>
      <c r="E77" s="37">
        <v>1</v>
      </c>
      <c r="F77" s="37">
        <v>1</v>
      </c>
      <c r="G77" s="142"/>
      <c r="H77" s="79"/>
      <c r="I77" s="92">
        <v>71</v>
      </c>
      <c r="J77" s="92">
        <v>71</v>
      </c>
      <c r="K77" s="15"/>
      <c r="L77" s="15"/>
      <c r="M77" s="92">
        <v>71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142"/>
      <c r="Z77" s="79"/>
    </row>
    <row r="78" spans="1:26" ht="37.5" customHeight="1" outlineLevel="1" x14ac:dyDescent="0.25">
      <c r="A78" s="27" t="s">
        <v>153</v>
      </c>
      <c r="B78" s="6"/>
      <c r="C78" s="88" t="s">
        <v>272</v>
      </c>
      <c r="D78" s="28" t="s">
        <v>116</v>
      </c>
      <c r="E78" s="37">
        <v>1</v>
      </c>
      <c r="F78" s="37">
        <v>1</v>
      </c>
      <c r="G78" s="142"/>
      <c r="H78" s="79"/>
      <c r="I78" s="92">
        <v>115</v>
      </c>
      <c r="J78" s="92">
        <v>115</v>
      </c>
      <c r="K78" s="15"/>
      <c r="L78" s="15"/>
      <c r="M78" s="92">
        <v>115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142"/>
      <c r="Z78" s="79"/>
    </row>
    <row r="79" spans="1:26" ht="38.25" customHeight="1" outlineLevel="1" x14ac:dyDescent="0.25">
      <c r="A79" s="27" t="s">
        <v>154</v>
      </c>
      <c r="B79" s="6"/>
      <c r="C79" s="88" t="s">
        <v>273</v>
      </c>
      <c r="D79" s="28" t="s">
        <v>116</v>
      </c>
      <c r="E79" s="37">
        <v>1</v>
      </c>
      <c r="F79" s="37">
        <v>1</v>
      </c>
      <c r="G79" s="142"/>
      <c r="H79" s="79"/>
      <c r="I79" s="92">
        <v>115</v>
      </c>
      <c r="J79" s="92">
        <v>115</v>
      </c>
      <c r="K79" s="15"/>
      <c r="L79" s="15"/>
      <c r="M79" s="92">
        <v>115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142"/>
      <c r="Z79" s="79"/>
    </row>
    <row r="80" spans="1:26" ht="26.25" customHeight="1" outlineLevel="1" x14ac:dyDescent="0.25">
      <c r="A80" s="27" t="s">
        <v>155</v>
      </c>
      <c r="B80" s="6"/>
      <c r="C80" s="88" t="s">
        <v>274</v>
      </c>
      <c r="D80" s="28" t="s">
        <v>116</v>
      </c>
      <c r="E80" s="37">
        <v>1</v>
      </c>
      <c r="F80" s="37">
        <v>1</v>
      </c>
      <c r="G80" s="142"/>
      <c r="H80" s="79"/>
      <c r="I80" s="92">
        <v>116</v>
      </c>
      <c r="J80" s="92">
        <v>116</v>
      </c>
      <c r="K80" s="15"/>
      <c r="L80" s="15"/>
      <c r="M80" s="92">
        <v>116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142"/>
      <c r="Z80" s="79"/>
    </row>
    <row r="81" spans="1:26" ht="26.25" customHeight="1" outlineLevel="1" x14ac:dyDescent="0.25">
      <c r="A81" s="27" t="s">
        <v>156</v>
      </c>
      <c r="B81" s="6"/>
      <c r="C81" s="88" t="s">
        <v>280</v>
      </c>
      <c r="D81" s="28" t="s">
        <v>116</v>
      </c>
      <c r="E81" s="37">
        <v>1</v>
      </c>
      <c r="F81" s="37">
        <v>1</v>
      </c>
      <c r="G81" s="142"/>
      <c r="H81" s="79"/>
      <c r="I81" s="92">
        <v>115</v>
      </c>
      <c r="J81" s="92">
        <v>115</v>
      </c>
      <c r="K81" s="15"/>
      <c r="L81" s="15"/>
      <c r="M81" s="92">
        <v>115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142"/>
      <c r="Z81" s="79"/>
    </row>
    <row r="82" spans="1:26" ht="26.25" customHeight="1" outlineLevel="1" x14ac:dyDescent="0.25">
      <c r="A82" s="27" t="s">
        <v>157</v>
      </c>
      <c r="B82" s="6"/>
      <c r="C82" s="88" t="s">
        <v>276</v>
      </c>
      <c r="D82" s="28" t="s">
        <v>116</v>
      </c>
      <c r="E82" s="37">
        <v>1</v>
      </c>
      <c r="F82" s="37">
        <v>1</v>
      </c>
      <c r="G82" s="142"/>
      <c r="H82" s="79"/>
      <c r="I82" s="92">
        <v>115</v>
      </c>
      <c r="J82" s="92">
        <v>115</v>
      </c>
      <c r="K82" s="15"/>
      <c r="L82" s="15"/>
      <c r="M82" s="92">
        <v>115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142"/>
      <c r="Z82" s="79"/>
    </row>
    <row r="83" spans="1:26" ht="26.25" customHeight="1" outlineLevel="1" x14ac:dyDescent="0.25">
      <c r="A83" s="27" t="s">
        <v>158</v>
      </c>
      <c r="B83" s="6"/>
      <c r="C83" s="88" t="s">
        <v>277</v>
      </c>
      <c r="D83" s="28" t="s">
        <v>116</v>
      </c>
      <c r="E83" s="37">
        <v>1</v>
      </c>
      <c r="F83" s="37">
        <v>1</v>
      </c>
      <c r="G83" s="142"/>
      <c r="H83" s="79"/>
      <c r="I83" s="92">
        <v>115</v>
      </c>
      <c r="J83" s="92">
        <v>115</v>
      </c>
      <c r="K83" s="15"/>
      <c r="L83" s="15"/>
      <c r="M83" s="92">
        <v>115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142"/>
      <c r="Z83" s="79"/>
    </row>
    <row r="84" spans="1:26" ht="26.25" customHeight="1" outlineLevel="1" x14ac:dyDescent="0.25">
      <c r="A84" s="27" t="s">
        <v>159</v>
      </c>
      <c r="B84" s="6"/>
      <c r="C84" s="88" t="s">
        <v>278</v>
      </c>
      <c r="D84" s="28" t="s">
        <v>116</v>
      </c>
      <c r="E84" s="37">
        <v>1</v>
      </c>
      <c r="F84" s="37">
        <v>1</v>
      </c>
      <c r="G84" s="142"/>
      <c r="H84" s="79"/>
      <c r="I84" s="92">
        <v>144</v>
      </c>
      <c r="J84" s="92">
        <v>144</v>
      </c>
      <c r="K84" s="15"/>
      <c r="L84" s="15"/>
      <c r="M84" s="92">
        <v>144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142"/>
      <c r="Z84" s="79"/>
    </row>
    <row r="85" spans="1:26" ht="38.25" customHeight="1" outlineLevel="1" x14ac:dyDescent="0.25">
      <c r="A85" s="27" t="s">
        <v>160</v>
      </c>
      <c r="B85" s="6"/>
      <c r="C85" s="88" t="s">
        <v>279</v>
      </c>
      <c r="D85" s="28" t="s">
        <v>116</v>
      </c>
      <c r="E85" s="37">
        <v>1</v>
      </c>
      <c r="F85" s="37">
        <v>1</v>
      </c>
      <c r="G85" s="142"/>
      <c r="H85" s="79"/>
      <c r="I85" s="92">
        <v>85</v>
      </c>
      <c r="J85" s="92">
        <v>85</v>
      </c>
      <c r="K85" s="15"/>
      <c r="L85" s="15"/>
      <c r="M85" s="92">
        <v>85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142"/>
      <c r="Z85" s="79"/>
    </row>
    <row r="86" spans="1:26" ht="17.25" customHeight="1" x14ac:dyDescent="0.25">
      <c r="A86" s="40" t="s">
        <v>162</v>
      </c>
      <c r="B86" s="6"/>
      <c r="C86" s="46" t="s">
        <v>163</v>
      </c>
      <c r="D86" s="28"/>
      <c r="E86" s="32">
        <f>SUM(E87:E103)</f>
        <v>17</v>
      </c>
      <c r="F86" s="32">
        <f>SUM(F87:F103)</f>
        <v>17</v>
      </c>
      <c r="G86" s="142"/>
      <c r="H86" s="79"/>
      <c r="I86" s="39">
        <f>SUM(I87:I103)</f>
        <v>1062.6000000000001</v>
      </c>
      <c r="J86" s="39">
        <f>SUM(J87:J103)</f>
        <v>1062.6000000000001</v>
      </c>
      <c r="K86" s="1">
        <f>J86-I86</f>
        <v>0</v>
      </c>
      <c r="L86" s="15"/>
      <c r="M86" s="39">
        <f>SUM(M87:M103)</f>
        <v>1062.6000000000001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142"/>
      <c r="Z86" s="79"/>
    </row>
    <row r="87" spans="1:26" ht="30" customHeight="1" outlineLevel="1" x14ac:dyDescent="0.25">
      <c r="A87" s="27" t="s">
        <v>164</v>
      </c>
      <c r="B87" s="6"/>
      <c r="C87" s="88" t="s">
        <v>270</v>
      </c>
      <c r="D87" s="28" t="s">
        <v>116</v>
      </c>
      <c r="E87" s="37">
        <v>1</v>
      </c>
      <c r="F87" s="37">
        <v>1</v>
      </c>
      <c r="G87" s="142"/>
      <c r="H87" s="79"/>
      <c r="I87" s="97">
        <v>62.505000000000003</v>
      </c>
      <c r="J87" s="97">
        <v>62.505000000000003</v>
      </c>
      <c r="K87" s="15"/>
      <c r="L87" s="15"/>
      <c r="M87" s="97">
        <v>62.505000000000003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142"/>
      <c r="Z87" s="79"/>
    </row>
    <row r="88" spans="1:26" ht="30" customHeight="1" outlineLevel="1" x14ac:dyDescent="0.25">
      <c r="A88" s="27" t="s">
        <v>165</v>
      </c>
      <c r="B88" s="6"/>
      <c r="C88" s="88" t="s">
        <v>271</v>
      </c>
      <c r="D88" s="28" t="s">
        <v>116</v>
      </c>
      <c r="E88" s="37">
        <v>1</v>
      </c>
      <c r="F88" s="37">
        <v>1</v>
      </c>
      <c r="G88" s="142"/>
      <c r="H88" s="79"/>
      <c r="I88" s="97">
        <v>62.505000000000003</v>
      </c>
      <c r="J88" s="97">
        <v>62.505000000000003</v>
      </c>
      <c r="K88" s="15"/>
      <c r="L88" s="15"/>
      <c r="M88" s="97">
        <v>62.505000000000003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142"/>
      <c r="Z88" s="79"/>
    </row>
    <row r="89" spans="1:26" ht="39.75" customHeight="1" outlineLevel="1" x14ac:dyDescent="0.25">
      <c r="A89" s="27" t="s">
        <v>166</v>
      </c>
      <c r="B89" s="6"/>
      <c r="C89" s="88" t="s">
        <v>286</v>
      </c>
      <c r="D89" s="28" t="s">
        <v>116</v>
      </c>
      <c r="E89" s="37">
        <v>1</v>
      </c>
      <c r="F89" s="37">
        <v>1</v>
      </c>
      <c r="G89" s="142"/>
      <c r="H89" s="79"/>
      <c r="I89" s="97">
        <v>62.505000000000003</v>
      </c>
      <c r="J89" s="97">
        <v>62.505000000000003</v>
      </c>
      <c r="K89" s="15"/>
      <c r="L89" s="15"/>
      <c r="M89" s="97">
        <v>62.505000000000003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142"/>
      <c r="Z89" s="79"/>
    </row>
    <row r="90" spans="1:26" ht="30" customHeight="1" outlineLevel="1" x14ac:dyDescent="0.25">
      <c r="A90" s="27" t="s">
        <v>167</v>
      </c>
      <c r="B90" s="6"/>
      <c r="C90" s="88" t="s">
        <v>272</v>
      </c>
      <c r="D90" s="28" t="s">
        <v>116</v>
      </c>
      <c r="E90" s="37">
        <v>1</v>
      </c>
      <c r="F90" s="37">
        <v>1</v>
      </c>
      <c r="G90" s="142"/>
      <c r="H90" s="79"/>
      <c r="I90" s="97">
        <v>62.505000000000003</v>
      </c>
      <c r="J90" s="97">
        <v>62.505000000000003</v>
      </c>
      <c r="K90" s="15"/>
      <c r="L90" s="15"/>
      <c r="M90" s="97">
        <v>62.505000000000003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142"/>
      <c r="Z90" s="79"/>
    </row>
    <row r="91" spans="1:26" ht="30" customHeight="1" outlineLevel="1" x14ac:dyDescent="0.25">
      <c r="A91" s="27" t="s">
        <v>168</v>
      </c>
      <c r="B91" s="6"/>
      <c r="C91" s="88" t="s">
        <v>287</v>
      </c>
      <c r="D91" s="28" t="s">
        <v>116</v>
      </c>
      <c r="E91" s="37">
        <v>1</v>
      </c>
      <c r="F91" s="37">
        <v>1</v>
      </c>
      <c r="G91" s="142"/>
      <c r="H91" s="79"/>
      <c r="I91" s="97">
        <v>62.505000000000003</v>
      </c>
      <c r="J91" s="97">
        <v>62.505000000000003</v>
      </c>
      <c r="K91" s="15"/>
      <c r="L91" s="15"/>
      <c r="M91" s="97">
        <v>62.505000000000003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142"/>
      <c r="Z91" s="79"/>
    </row>
    <row r="92" spans="1:26" ht="30" customHeight="1" outlineLevel="1" x14ac:dyDescent="0.25">
      <c r="A92" s="27" t="s">
        <v>169</v>
      </c>
      <c r="B92" s="6"/>
      <c r="C92" s="88" t="s">
        <v>273</v>
      </c>
      <c r="D92" s="28" t="s">
        <v>116</v>
      </c>
      <c r="E92" s="37">
        <v>1</v>
      </c>
      <c r="F92" s="37">
        <v>1</v>
      </c>
      <c r="G92" s="142"/>
      <c r="H92" s="79"/>
      <c r="I92" s="97">
        <v>62.505000000000003</v>
      </c>
      <c r="J92" s="97">
        <v>62.505000000000003</v>
      </c>
      <c r="K92" s="15"/>
      <c r="L92" s="15"/>
      <c r="M92" s="97">
        <v>62.505000000000003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142"/>
      <c r="Z92" s="79"/>
    </row>
    <row r="93" spans="1:26" ht="39" customHeight="1" outlineLevel="1" x14ac:dyDescent="0.25">
      <c r="A93" s="27" t="s">
        <v>170</v>
      </c>
      <c r="B93" s="6"/>
      <c r="C93" s="88" t="s">
        <v>288</v>
      </c>
      <c r="D93" s="28" t="s">
        <v>116</v>
      </c>
      <c r="E93" s="37">
        <v>1</v>
      </c>
      <c r="F93" s="37">
        <v>1</v>
      </c>
      <c r="G93" s="142"/>
      <c r="H93" s="79"/>
      <c r="I93" s="97">
        <v>62.505000000000003</v>
      </c>
      <c r="J93" s="97">
        <v>62.505000000000003</v>
      </c>
      <c r="K93" s="15"/>
      <c r="L93" s="15"/>
      <c r="M93" s="97">
        <v>62.505000000000003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142"/>
      <c r="Z93" s="79"/>
    </row>
    <row r="94" spans="1:26" ht="30" customHeight="1" outlineLevel="1" x14ac:dyDescent="0.25">
      <c r="A94" s="27" t="s">
        <v>171</v>
      </c>
      <c r="B94" s="6"/>
      <c r="C94" s="88" t="s">
        <v>266</v>
      </c>
      <c r="D94" s="28" t="s">
        <v>116</v>
      </c>
      <c r="E94" s="37">
        <v>1</v>
      </c>
      <c r="F94" s="37">
        <v>1</v>
      </c>
      <c r="G94" s="142"/>
      <c r="H94" s="79"/>
      <c r="I94" s="97">
        <v>62.505000000000003</v>
      </c>
      <c r="J94" s="97">
        <v>62.505000000000003</v>
      </c>
      <c r="K94" s="15"/>
      <c r="L94" s="15"/>
      <c r="M94" s="97">
        <v>62.505000000000003</v>
      </c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142"/>
      <c r="Z94" s="79"/>
    </row>
    <row r="95" spans="1:26" ht="30" customHeight="1" outlineLevel="1" x14ac:dyDescent="0.25">
      <c r="A95" s="27" t="s">
        <v>172</v>
      </c>
      <c r="B95" s="6"/>
      <c r="C95" s="88" t="s">
        <v>274</v>
      </c>
      <c r="D95" s="28" t="s">
        <v>116</v>
      </c>
      <c r="E95" s="37">
        <v>1</v>
      </c>
      <c r="F95" s="37">
        <v>1</v>
      </c>
      <c r="G95" s="142"/>
      <c r="H95" s="79"/>
      <c r="I95" s="97">
        <v>62.505000000000003</v>
      </c>
      <c r="J95" s="97">
        <v>62.505000000000003</v>
      </c>
      <c r="K95" s="15"/>
      <c r="L95" s="15"/>
      <c r="M95" s="97">
        <v>62.505000000000003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142"/>
      <c r="Z95" s="79"/>
    </row>
    <row r="96" spans="1:26" ht="30" customHeight="1" outlineLevel="1" x14ac:dyDescent="0.25">
      <c r="A96" s="27" t="s">
        <v>173</v>
      </c>
      <c r="B96" s="6"/>
      <c r="C96" s="88" t="s">
        <v>275</v>
      </c>
      <c r="D96" s="28" t="s">
        <v>116</v>
      </c>
      <c r="E96" s="37">
        <v>1</v>
      </c>
      <c r="F96" s="37">
        <v>1</v>
      </c>
      <c r="G96" s="142"/>
      <c r="H96" s="79"/>
      <c r="I96" s="97">
        <v>62.505000000000003</v>
      </c>
      <c r="J96" s="97">
        <v>62.505000000000003</v>
      </c>
      <c r="K96" s="15"/>
      <c r="L96" s="15"/>
      <c r="M96" s="97">
        <v>62.505000000000003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142"/>
      <c r="Z96" s="79"/>
    </row>
    <row r="97" spans="1:26" ht="30" customHeight="1" outlineLevel="1" x14ac:dyDescent="0.25">
      <c r="A97" s="27" t="s">
        <v>174</v>
      </c>
      <c r="B97" s="6"/>
      <c r="C97" s="88" t="s">
        <v>276</v>
      </c>
      <c r="D97" s="28" t="s">
        <v>116</v>
      </c>
      <c r="E97" s="37">
        <v>1</v>
      </c>
      <c r="F97" s="37">
        <v>1</v>
      </c>
      <c r="G97" s="142"/>
      <c r="H97" s="79"/>
      <c r="I97" s="97">
        <v>62.505000000000003</v>
      </c>
      <c r="J97" s="97">
        <v>62.505000000000003</v>
      </c>
      <c r="K97" s="15"/>
      <c r="L97" s="15"/>
      <c r="M97" s="97">
        <v>62.505000000000003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142"/>
      <c r="Z97" s="79"/>
    </row>
    <row r="98" spans="1:26" ht="30" customHeight="1" outlineLevel="1" x14ac:dyDescent="0.25">
      <c r="A98" s="27" t="s">
        <v>175</v>
      </c>
      <c r="B98" s="7"/>
      <c r="C98" s="88" t="s">
        <v>289</v>
      </c>
      <c r="D98" s="28" t="s">
        <v>116</v>
      </c>
      <c r="E98" s="37">
        <v>1</v>
      </c>
      <c r="F98" s="37">
        <v>1</v>
      </c>
      <c r="G98" s="142"/>
      <c r="H98" s="79"/>
      <c r="I98" s="97">
        <v>62.505000000000003</v>
      </c>
      <c r="J98" s="97">
        <v>62.505000000000003</v>
      </c>
      <c r="K98" s="15"/>
      <c r="L98" s="15"/>
      <c r="M98" s="97">
        <v>62.505000000000003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142"/>
      <c r="Z98" s="79"/>
    </row>
    <row r="99" spans="1:26" ht="30" customHeight="1" outlineLevel="1" x14ac:dyDescent="0.25">
      <c r="A99" s="27" t="s">
        <v>281</v>
      </c>
      <c r="B99" s="7"/>
      <c r="C99" s="88" t="s">
        <v>290</v>
      </c>
      <c r="D99" s="28" t="s">
        <v>116</v>
      </c>
      <c r="E99" s="37">
        <v>1</v>
      </c>
      <c r="F99" s="37">
        <v>1</v>
      </c>
      <c r="G99" s="142"/>
      <c r="H99" s="79"/>
      <c r="I99" s="97">
        <v>62.505000000000003</v>
      </c>
      <c r="J99" s="97">
        <v>62.505000000000003</v>
      </c>
      <c r="K99" s="15"/>
      <c r="L99" s="15"/>
      <c r="M99" s="97">
        <v>62.505000000000003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142"/>
      <c r="Z99" s="79"/>
    </row>
    <row r="100" spans="1:26" ht="30" customHeight="1" outlineLevel="1" x14ac:dyDescent="0.25">
      <c r="A100" s="27" t="s">
        <v>282</v>
      </c>
      <c r="B100" s="7"/>
      <c r="C100" s="88" t="s">
        <v>291</v>
      </c>
      <c r="D100" s="28" t="s">
        <v>116</v>
      </c>
      <c r="E100" s="37">
        <v>1</v>
      </c>
      <c r="F100" s="37">
        <v>1</v>
      </c>
      <c r="G100" s="142"/>
      <c r="H100" s="79"/>
      <c r="I100" s="97">
        <v>62.505000000000003</v>
      </c>
      <c r="J100" s="97">
        <v>62.505000000000003</v>
      </c>
      <c r="K100" s="15"/>
      <c r="L100" s="15"/>
      <c r="M100" s="97">
        <v>62.505000000000003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142"/>
      <c r="Z100" s="79"/>
    </row>
    <row r="101" spans="1:26" ht="30" customHeight="1" outlineLevel="1" x14ac:dyDescent="0.25">
      <c r="A101" s="27" t="s">
        <v>283</v>
      </c>
      <c r="B101" s="7"/>
      <c r="C101" s="88" t="s">
        <v>277</v>
      </c>
      <c r="D101" s="28" t="s">
        <v>116</v>
      </c>
      <c r="E101" s="37">
        <v>1</v>
      </c>
      <c r="F101" s="37">
        <v>1</v>
      </c>
      <c r="G101" s="142"/>
      <c r="H101" s="79"/>
      <c r="I101" s="97">
        <v>62.505000000000003</v>
      </c>
      <c r="J101" s="97">
        <v>62.505000000000003</v>
      </c>
      <c r="K101" s="15"/>
      <c r="L101" s="15"/>
      <c r="M101" s="97">
        <v>62.505000000000003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142"/>
      <c r="Z101" s="79"/>
    </row>
    <row r="102" spans="1:26" ht="30" customHeight="1" outlineLevel="1" x14ac:dyDescent="0.25">
      <c r="A102" s="27" t="s">
        <v>284</v>
      </c>
      <c r="B102" s="7"/>
      <c r="C102" s="88" t="s">
        <v>278</v>
      </c>
      <c r="D102" s="28" t="s">
        <v>116</v>
      </c>
      <c r="E102" s="37">
        <v>1</v>
      </c>
      <c r="F102" s="37">
        <v>1</v>
      </c>
      <c r="G102" s="142"/>
      <c r="H102" s="79"/>
      <c r="I102" s="97">
        <v>62.505000000000003</v>
      </c>
      <c r="J102" s="97">
        <v>62.505000000000003</v>
      </c>
      <c r="K102" s="15"/>
      <c r="L102" s="15"/>
      <c r="M102" s="97">
        <v>62.505000000000003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142"/>
      <c r="Z102" s="79"/>
    </row>
    <row r="103" spans="1:26" ht="36.75" customHeight="1" outlineLevel="1" x14ac:dyDescent="0.25">
      <c r="A103" s="27" t="s">
        <v>285</v>
      </c>
      <c r="B103" s="6"/>
      <c r="C103" s="88" t="s">
        <v>279</v>
      </c>
      <c r="D103" s="28" t="s">
        <v>116</v>
      </c>
      <c r="E103" s="37">
        <v>1</v>
      </c>
      <c r="F103" s="37">
        <v>1</v>
      </c>
      <c r="G103" s="142"/>
      <c r="H103" s="79"/>
      <c r="I103" s="97">
        <v>62.52</v>
      </c>
      <c r="J103" s="97">
        <v>62.52</v>
      </c>
      <c r="K103" s="15"/>
      <c r="L103" s="15"/>
      <c r="M103" s="97">
        <v>62.52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142"/>
      <c r="Z103" s="79"/>
    </row>
    <row r="104" spans="1:26" ht="20.25" customHeight="1" x14ac:dyDescent="0.25">
      <c r="A104" s="40" t="s">
        <v>176</v>
      </c>
      <c r="B104" s="6"/>
      <c r="C104" s="46" t="s">
        <v>188</v>
      </c>
      <c r="D104" s="28"/>
      <c r="E104" s="32">
        <f>SUM(E105:E121)</f>
        <v>17</v>
      </c>
      <c r="F104" s="32">
        <f>SUM(F105:F121)</f>
        <v>13</v>
      </c>
      <c r="G104" s="142"/>
      <c r="H104" s="79"/>
      <c r="I104" s="39">
        <f>SUM(I105:I121)</f>
        <v>7358</v>
      </c>
      <c r="J104" s="39">
        <f>SUM(J105:J121)</f>
        <v>5797</v>
      </c>
      <c r="K104" s="127">
        <f>J104-I104</f>
        <v>-1561</v>
      </c>
      <c r="L104" s="15"/>
      <c r="M104" s="39">
        <f>SUM(M105:M121)</f>
        <v>5797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142"/>
      <c r="Z104" s="79"/>
    </row>
    <row r="105" spans="1:26" ht="29.25" customHeight="1" outlineLevel="1" x14ac:dyDescent="0.25">
      <c r="A105" s="27" t="s">
        <v>177</v>
      </c>
      <c r="B105" s="6"/>
      <c r="C105" s="88" t="s">
        <v>270</v>
      </c>
      <c r="D105" s="28" t="s">
        <v>116</v>
      </c>
      <c r="E105" s="37">
        <v>1</v>
      </c>
      <c r="F105" s="37">
        <v>1</v>
      </c>
      <c r="G105" s="142"/>
      <c r="H105" s="79"/>
      <c r="I105" s="92">
        <v>358</v>
      </c>
      <c r="J105" s="92">
        <v>358</v>
      </c>
      <c r="K105" s="15"/>
      <c r="L105" s="15"/>
      <c r="M105" s="92">
        <v>358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142"/>
      <c r="Z105" s="79"/>
    </row>
    <row r="106" spans="1:26" ht="30" customHeight="1" outlineLevel="1" x14ac:dyDescent="0.25">
      <c r="A106" s="27" t="s">
        <v>178</v>
      </c>
      <c r="B106" s="6"/>
      <c r="C106" s="88" t="s">
        <v>271</v>
      </c>
      <c r="D106" s="28" t="s">
        <v>116</v>
      </c>
      <c r="E106" s="37">
        <v>1</v>
      </c>
      <c r="F106" s="37">
        <v>1</v>
      </c>
      <c r="G106" s="142"/>
      <c r="H106" s="79"/>
      <c r="I106" s="92">
        <v>432</v>
      </c>
      <c r="J106" s="92">
        <v>432</v>
      </c>
      <c r="K106" s="15"/>
      <c r="L106" s="15"/>
      <c r="M106" s="92">
        <v>432</v>
      </c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142"/>
      <c r="Z106" s="79"/>
    </row>
    <row r="107" spans="1:26" ht="30" customHeight="1" outlineLevel="1" x14ac:dyDescent="0.25">
      <c r="A107" s="27" t="s">
        <v>179</v>
      </c>
      <c r="B107" s="6"/>
      <c r="C107" s="88" t="s">
        <v>272</v>
      </c>
      <c r="D107" s="28" t="s">
        <v>116</v>
      </c>
      <c r="E107" s="37">
        <v>1</v>
      </c>
      <c r="F107" s="37">
        <v>1</v>
      </c>
      <c r="G107" s="142"/>
      <c r="H107" s="79"/>
      <c r="I107" s="92">
        <v>358</v>
      </c>
      <c r="J107" s="92">
        <v>358</v>
      </c>
      <c r="K107" s="15"/>
      <c r="L107" s="15"/>
      <c r="M107" s="92">
        <v>358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142"/>
      <c r="Z107" s="79"/>
    </row>
    <row r="108" spans="1:26" ht="30" customHeight="1" outlineLevel="1" x14ac:dyDescent="0.25">
      <c r="A108" s="27" t="s">
        <v>180</v>
      </c>
      <c r="B108" s="6"/>
      <c r="C108" s="88" t="s">
        <v>273</v>
      </c>
      <c r="D108" s="28" t="s">
        <v>116</v>
      </c>
      <c r="E108" s="37">
        <v>1</v>
      </c>
      <c r="F108" s="37">
        <v>1</v>
      </c>
      <c r="G108" s="142"/>
      <c r="H108" s="79"/>
      <c r="I108" s="92">
        <v>358</v>
      </c>
      <c r="J108" s="92">
        <v>358</v>
      </c>
      <c r="K108" s="15"/>
      <c r="L108" s="15"/>
      <c r="M108" s="92">
        <v>358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142"/>
      <c r="Z108" s="79"/>
    </row>
    <row r="109" spans="1:26" ht="30" customHeight="1" outlineLevel="1" x14ac:dyDescent="0.25">
      <c r="A109" s="27" t="s">
        <v>181</v>
      </c>
      <c r="B109" s="6"/>
      <c r="C109" s="88" t="s">
        <v>274</v>
      </c>
      <c r="D109" s="28" t="s">
        <v>116</v>
      </c>
      <c r="E109" s="37">
        <v>1</v>
      </c>
      <c r="F109" s="37">
        <v>1</v>
      </c>
      <c r="G109" s="142"/>
      <c r="H109" s="79"/>
      <c r="I109" s="92">
        <v>358</v>
      </c>
      <c r="J109" s="92">
        <v>358</v>
      </c>
      <c r="K109" s="15"/>
      <c r="L109" s="15"/>
      <c r="M109" s="92">
        <v>358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142"/>
      <c r="Z109" s="79"/>
    </row>
    <row r="110" spans="1:26" ht="30" customHeight="1" outlineLevel="1" x14ac:dyDescent="0.25">
      <c r="A110" s="27" t="s">
        <v>182</v>
      </c>
      <c r="B110" s="6"/>
      <c r="C110" s="88" t="s">
        <v>275</v>
      </c>
      <c r="D110" s="28" t="s">
        <v>116</v>
      </c>
      <c r="E110" s="37">
        <v>1</v>
      </c>
      <c r="F110" s="37">
        <v>1</v>
      </c>
      <c r="G110" s="142"/>
      <c r="H110" s="79"/>
      <c r="I110" s="92">
        <v>597</v>
      </c>
      <c r="J110" s="92">
        <v>597</v>
      </c>
      <c r="K110" s="15"/>
      <c r="L110" s="15"/>
      <c r="M110" s="92">
        <v>597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142"/>
      <c r="Z110" s="79"/>
    </row>
    <row r="111" spans="1:26" ht="39" customHeight="1" outlineLevel="1" x14ac:dyDescent="0.25">
      <c r="A111" s="27" t="s">
        <v>183</v>
      </c>
      <c r="B111" s="6"/>
      <c r="C111" s="88" t="s">
        <v>276</v>
      </c>
      <c r="D111" s="28" t="s">
        <v>116</v>
      </c>
      <c r="E111" s="37">
        <v>1</v>
      </c>
      <c r="F111" s="37">
        <v>1</v>
      </c>
      <c r="G111" s="142"/>
      <c r="H111" s="79"/>
      <c r="I111" s="92">
        <v>358</v>
      </c>
      <c r="J111" s="92">
        <v>358</v>
      </c>
      <c r="K111" s="15"/>
      <c r="L111" s="15"/>
      <c r="M111" s="92">
        <v>358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142"/>
      <c r="Z111" s="79"/>
    </row>
    <row r="112" spans="1:26" ht="30" customHeight="1" outlineLevel="1" x14ac:dyDescent="0.25">
      <c r="A112" s="27" t="s">
        <v>184</v>
      </c>
      <c r="B112" s="6"/>
      <c r="C112" s="88" t="s">
        <v>277</v>
      </c>
      <c r="D112" s="28" t="s">
        <v>116</v>
      </c>
      <c r="E112" s="37">
        <v>1</v>
      </c>
      <c r="F112" s="37">
        <v>1</v>
      </c>
      <c r="G112" s="142"/>
      <c r="H112" s="79"/>
      <c r="I112" s="92">
        <v>358</v>
      </c>
      <c r="J112" s="92">
        <v>358</v>
      </c>
      <c r="K112" s="15"/>
      <c r="L112" s="15"/>
      <c r="M112" s="92">
        <v>358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142"/>
      <c r="Z112" s="79"/>
    </row>
    <row r="113" spans="1:26" ht="30" customHeight="1" outlineLevel="1" x14ac:dyDescent="0.25">
      <c r="A113" s="27" t="s">
        <v>185</v>
      </c>
      <c r="B113" s="6"/>
      <c r="C113" s="88" t="s">
        <v>278</v>
      </c>
      <c r="D113" s="28" t="s">
        <v>116</v>
      </c>
      <c r="E113" s="37">
        <v>1</v>
      </c>
      <c r="F113" s="37">
        <v>1</v>
      </c>
      <c r="G113" s="142"/>
      <c r="H113" s="79"/>
      <c r="I113" s="92">
        <v>834</v>
      </c>
      <c r="J113" s="92">
        <v>834</v>
      </c>
      <c r="K113" s="15"/>
      <c r="L113" s="15"/>
      <c r="M113" s="92">
        <v>834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142"/>
      <c r="Z113" s="79"/>
    </row>
    <row r="114" spans="1:26" ht="30" customHeight="1" outlineLevel="1" x14ac:dyDescent="0.25">
      <c r="A114" s="27" t="s">
        <v>186</v>
      </c>
      <c r="B114" s="7"/>
      <c r="C114" s="88" t="s">
        <v>279</v>
      </c>
      <c r="D114" s="28" t="s">
        <v>116</v>
      </c>
      <c r="E114" s="37">
        <v>1</v>
      </c>
      <c r="F114" s="37">
        <v>1</v>
      </c>
      <c r="G114" s="142"/>
      <c r="H114" s="79"/>
      <c r="I114" s="92">
        <v>413</v>
      </c>
      <c r="J114" s="92">
        <v>413</v>
      </c>
      <c r="K114" s="15"/>
      <c r="L114" s="15"/>
      <c r="M114" s="92">
        <v>413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142"/>
      <c r="Z114" s="79"/>
    </row>
    <row r="115" spans="1:26" ht="30" customHeight="1" outlineLevel="1" x14ac:dyDescent="0.25">
      <c r="A115" s="27" t="s">
        <v>187</v>
      </c>
      <c r="B115" s="7"/>
      <c r="C115" s="88" t="s">
        <v>298</v>
      </c>
      <c r="D115" s="28" t="s">
        <v>116</v>
      </c>
      <c r="E115" s="37">
        <v>1</v>
      </c>
      <c r="F115" s="37">
        <v>1</v>
      </c>
      <c r="G115" s="142"/>
      <c r="H115" s="79"/>
      <c r="I115" s="92">
        <v>470</v>
      </c>
      <c r="J115" s="92">
        <v>470</v>
      </c>
      <c r="K115" s="15"/>
      <c r="L115" s="15"/>
      <c r="M115" s="92">
        <v>470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142"/>
      <c r="Z115" s="79"/>
    </row>
    <row r="116" spans="1:26" ht="30" customHeight="1" outlineLevel="1" x14ac:dyDescent="0.25">
      <c r="A116" s="27" t="s">
        <v>292</v>
      </c>
      <c r="B116" s="7"/>
      <c r="C116" s="88" t="s">
        <v>299</v>
      </c>
      <c r="D116" s="28" t="s">
        <v>116</v>
      </c>
      <c r="E116" s="37">
        <v>1</v>
      </c>
      <c r="F116" s="37">
        <v>1</v>
      </c>
      <c r="G116" s="142"/>
      <c r="H116" s="79"/>
      <c r="I116" s="92">
        <v>433</v>
      </c>
      <c r="J116" s="92">
        <v>433</v>
      </c>
      <c r="K116" s="15"/>
      <c r="L116" s="15"/>
      <c r="M116" s="92">
        <v>433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142"/>
      <c r="Z116" s="79"/>
    </row>
    <row r="117" spans="1:26" ht="30" customHeight="1" outlineLevel="1" x14ac:dyDescent="0.25">
      <c r="A117" s="27" t="s">
        <v>293</v>
      </c>
      <c r="B117" s="6"/>
      <c r="C117" s="88" t="s">
        <v>265</v>
      </c>
      <c r="D117" s="28" t="s">
        <v>116</v>
      </c>
      <c r="E117" s="37">
        <v>1</v>
      </c>
      <c r="F117" s="37">
        <v>0</v>
      </c>
      <c r="G117" s="142"/>
      <c r="H117" s="79"/>
      <c r="I117" s="92">
        <v>423</v>
      </c>
      <c r="J117" s="29">
        <v>0</v>
      </c>
      <c r="K117" s="127">
        <f>J117-I117</f>
        <v>-423</v>
      </c>
      <c r="L117" s="133" t="s">
        <v>379</v>
      </c>
      <c r="M117" s="29">
        <v>0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142"/>
      <c r="Z117" s="79"/>
    </row>
    <row r="118" spans="1:26" ht="30" customHeight="1" outlineLevel="1" x14ac:dyDescent="0.25">
      <c r="A118" s="27" t="s">
        <v>294</v>
      </c>
      <c r="B118" s="7"/>
      <c r="C118" s="88" t="s">
        <v>266</v>
      </c>
      <c r="D118" s="28" t="s">
        <v>116</v>
      </c>
      <c r="E118" s="37">
        <v>1</v>
      </c>
      <c r="F118" s="37">
        <v>0</v>
      </c>
      <c r="G118" s="142"/>
      <c r="H118" s="79"/>
      <c r="I118" s="92">
        <v>377</v>
      </c>
      <c r="J118" s="29">
        <v>0</v>
      </c>
      <c r="K118" s="127">
        <f t="shared" ref="K118:K122" si="6">J118-I118</f>
        <v>-377</v>
      </c>
      <c r="L118" s="137"/>
      <c r="M118" s="29">
        <v>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142"/>
      <c r="Z118" s="79"/>
    </row>
    <row r="119" spans="1:26" ht="30" customHeight="1" outlineLevel="1" x14ac:dyDescent="0.25">
      <c r="A119" s="27" t="s">
        <v>295</v>
      </c>
      <c r="B119" s="7"/>
      <c r="C119" s="88" t="s">
        <v>267</v>
      </c>
      <c r="D119" s="28" t="s">
        <v>116</v>
      </c>
      <c r="E119" s="37">
        <v>1</v>
      </c>
      <c r="F119" s="37">
        <v>0</v>
      </c>
      <c r="G119" s="142"/>
      <c r="H119" s="79"/>
      <c r="I119" s="92">
        <v>381</v>
      </c>
      <c r="J119" s="29">
        <v>0</v>
      </c>
      <c r="K119" s="127">
        <f t="shared" si="6"/>
        <v>-381</v>
      </c>
      <c r="L119" s="137"/>
      <c r="M119" s="29">
        <v>0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142"/>
      <c r="Z119" s="79"/>
    </row>
    <row r="120" spans="1:26" ht="30" customHeight="1" outlineLevel="1" x14ac:dyDescent="0.25">
      <c r="A120" s="27" t="s">
        <v>296</v>
      </c>
      <c r="B120" s="7"/>
      <c r="C120" s="88" t="s">
        <v>268</v>
      </c>
      <c r="D120" s="28" t="s">
        <v>116</v>
      </c>
      <c r="E120" s="37">
        <v>1</v>
      </c>
      <c r="F120" s="37">
        <v>0</v>
      </c>
      <c r="G120" s="142"/>
      <c r="H120" s="79"/>
      <c r="I120" s="92">
        <v>380</v>
      </c>
      <c r="J120" s="29">
        <v>0</v>
      </c>
      <c r="K120" s="127">
        <f t="shared" si="6"/>
        <v>-380</v>
      </c>
      <c r="L120" s="134"/>
      <c r="M120" s="29">
        <v>0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142"/>
      <c r="Z120" s="79"/>
    </row>
    <row r="121" spans="1:26" ht="33" customHeight="1" outlineLevel="1" x14ac:dyDescent="0.25">
      <c r="A121" s="27" t="s">
        <v>297</v>
      </c>
      <c r="B121" s="7"/>
      <c r="C121" s="88" t="s">
        <v>269</v>
      </c>
      <c r="D121" s="28" t="s">
        <v>116</v>
      </c>
      <c r="E121" s="37">
        <v>1</v>
      </c>
      <c r="F121" s="37">
        <v>1</v>
      </c>
      <c r="G121" s="142"/>
      <c r="H121" s="79"/>
      <c r="I121" s="92">
        <v>470</v>
      </c>
      <c r="J121" s="92">
        <v>470</v>
      </c>
      <c r="K121" s="15"/>
      <c r="L121" s="15"/>
      <c r="M121" s="92">
        <v>470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142"/>
      <c r="Z121" s="79"/>
    </row>
    <row r="122" spans="1:26" ht="13.5" customHeight="1" x14ac:dyDescent="0.25">
      <c r="A122" s="23">
        <v>4</v>
      </c>
      <c r="B122" s="22"/>
      <c r="C122" s="47" t="s">
        <v>48</v>
      </c>
      <c r="D122" s="23"/>
      <c r="E122" s="21">
        <f>E123+E131+E133+E138</f>
        <v>34</v>
      </c>
      <c r="F122" s="21">
        <f>F123+F131+F133+F138</f>
        <v>35</v>
      </c>
      <c r="G122" s="142"/>
      <c r="H122" s="79"/>
      <c r="I122" s="21">
        <f>I123+I131+I133+I138</f>
        <v>403180</v>
      </c>
      <c r="J122" s="21">
        <f t="shared" ref="J122" si="7">J123+J131+J133+J138</f>
        <v>400980</v>
      </c>
      <c r="K122" s="127">
        <f t="shared" si="6"/>
        <v>-2200</v>
      </c>
      <c r="L122" s="1"/>
      <c r="M122" s="21">
        <f t="shared" ref="M122" si="8">M123+M131+M133+M138</f>
        <v>400980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142"/>
      <c r="Z122" s="79"/>
    </row>
    <row r="123" spans="1:26" ht="15" customHeight="1" outlineLevel="2" x14ac:dyDescent="0.25">
      <c r="A123" s="40" t="s">
        <v>49</v>
      </c>
      <c r="B123" s="23"/>
      <c r="C123" s="5" t="s">
        <v>190</v>
      </c>
      <c r="D123" s="48" t="s">
        <v>191</v>
      </c>
      <c r="E123" s="49">
        <f>SUM(E124:E130)</f>
        <v>12</v>
      </c>
      <c r="F123" s="49">
        <f>SUM(F124:F130)</f>
        <v>12</v>
      </c>
      <c r="G123" s="142"/>
      <c r="H123" s="79"/>
      <c r="I123" s="49">
        <f>SUM(I124:I130)</f>
        <v>318645</v>
      </c>
      <c r="J123" s="49">
        <f>SUM(J124:J130)</f>
        <v>318645</v>
      </c>
      <c r="K123" s="1">
        <f>J123-I123</f>
        <v>0</v>
      </c>
      <c r="L123" s="1"/>
      <c r="M123" s="49">
        <f>SUM(M124:M130)</f>
        <v>318645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142"/>
      <c r="Z123" s="79"/>
    </row>
    <row r="124" spans="1:26" ht="47.25" customHeight="1" outlineLevel="1" x14ac:dyDescent="0.25">
      <c r="A124" s="27" t="s">
        <v>50</v>
      </c>
      <c r="B124" s="22"/>
      <c r="C124" s="88" t="s">
        <v>300</v>
      </c>
      <c r="D124" s="22" t="s">
        <v>191</v>
      </c>
      <c r="E124" s="98">
        <v>2</v>
      </c>
      <c r="F124" s="98">
        <v>2</v>
      </c>
      <c r="G124" s="142"/>
      <c r="H124" s="79"/>
      <c r="I124" s="92">
        <v>58800</v>
      </c>
      <c r="J124" s="92">
        <v>58800</v>
      </c>
      <c r="K124" s="15"/>
      <c r="L124" s="15"/>
      <c r="M124" s="92">
        <v>58800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142"/>
      <c r="Z124" s="79"/>
    </row>
    <row r="125" spans="1:26" ht="35.25" customHeight="1" outlineLevel="1" x14ac:dyDescent="0.25">
      <c r="A125" s="27" t="s">
        <v>51</v>
      </c>
      <c r="B125" s="22"/>
      <c r="C125" s="88" t="s">
        <v>301</v>
      </c>
      <c r="D125" s="22" t="s">
        <v>191</v>
      </c>
      <c r="E125" s="98">
        <v>2</v>
      </c>
      <c r="F125" s="98">
        <v>2</v>
      </c>
      <c r="G125" s="142"/>
      <c r="H125" s="79"/>
      <c r="I125" s="92">
        <v>25420</v>
      </c>
      <c r="J125" s="92">
        <v>25420</v>
      </c>
      <c r="K125" s="15"/>
      <c r="L125" s="15"/>
      <c r="M125" s="92">
        <v>25420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142"/>
      <c r="Z125" s="79"/>
    </row>
    <row r="126" spans="1:26" ht="36" customHeight="1" outlineLevel="1" x14ac:dyDescent="0.25">
      <c r="A126" s="27" t="s">
        <v>52</v>
      </c>
      <c r="B126" s="22"/>
      <c r="C126" s="88" t="s">
        <v>302</v>
      </c>
      <c r="D126" s="22" t="s">
        <v>191</v>
      </c>
      <c r="E126" s="98">
        <v>1</v>
      </c>
      <c r="F126" s="98">
        <v>1</v>
      </c>
      <c r="G126" s="142"/>
      <c r="H126" s="79"/>
      <c r="I126" s="92">
        <v>50900</v>
      </c>
      <c r="J126" s="92">
        <v>50900</v>
      </c>
      <c r="K126" s="15"/>
      <c r="L126" s="15"/>
      <c r="M126" s="92">
        <v>50900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142"/>
      <c r="Z126" s="79"/>
    </row>
    <row r="127" spans="1:26" ht="39" customHeight="1" outlineLevel="1" x14ac:dyDescent="0.25">
      <c r="A127" s="27" t="s">
        <v>90</v>
      </c>
      <c r="B127" s="22"/>
      <c r="C127" s="88" t="s">
        <v>303</v>
      </c>
      <c r="D127" s="22" t="s">
        <v>191</v>
      </c>
      <c r="E127" s="98">
        <v>3</v>
      </c>
      <c r="F127" s="98">
        <v>3</v>
      </c>
      <c r="G127" s="142"/>
      <c r="H127" s="79"/>
      <c r="I127" s="92">
        <v>5918</v>
      </c>
      <c r="J127" s="92">
        <v>5918</v>
      </c>
      <c r="K127" s="15"/>
      <c r="L127" s="15"/>
      <c r="M127" s="92">
        <v>5918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142"/>
      <c r="Z127" s="79"/>
    </row>
    <row r="128" spans="1:26" ht="36" customHeight="1" outlineLevel="1" x14ac:dyDescent="0.25">
      <c r="A128" s="27" t="s">
        <v>91</v>
      </c>
      <c r="B128" s="22"/>
      <c r="C128" s="88" t="s">
        <v>304</v>
      </c>
      <c r="D128" s="22" t="s">
        <v>191</v>
      </c>
      <c r="E128" s="98">
        <v>1</v>
      </c>
      <c r="F128" s="98">
        <v>1</v>
      </c>
      <c r="G128" s="142"/>
      <c r="H128" s="79"/>
      <c r="I128" s="92">
        <v>51000</v>
      </c>
      <c r="J128" s="92">
        <v>51000</v>
      </c>
      <c r="K128" s="15"/>
      <c r="L128" s="15"/>
      <c r="M128" s="92">
        <v>51000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142"/>
      <c r="Z128" s="79"/>
    </row>
    <row r="129" spans="1:26" ht="35.25" customHeight="1" outlineLevel="1" x14ac:dyDescent="0.25">
      <c r="A129" s="27" t="s">
        <v>92</v>
      </c>
      <c r="B129" s="22"/>
      <c r="C129" s="88" t="s">
        <v>305</v>
      </c>
      <c r="D129" s="22" t="s">
        <v>191</v>
      </c>
      <c r="E129" s="98">
        <v>1</v>
      </c>
      <c r="F129" s="98">
        <v>1</v>
      </c>
      <c r="G129" s="142"/>
      <c r="H129" s="79"/>
      <c r="I129" s="92">
        <v>30400</v>
      </c>
      <c r="J129" s="92">
        <v>30400</v>
      </c>
      <c r="K129" s="15"/>
      <c r="L129" s="15"/>
      <c r="M129" s="92">
        <v>30400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142"/>
      <c r="Z129" s="79"/>
    </row>
    <row r="130" spans="1:26" ht="34.5" customHeight="1" outlineLevel="1" x14ac:dyDescent="0.25">
      <c r="A130" s="27" t="s">
        <v>189</v>
      </c>
      <c r="B130" s="22"/>
      <c r="C130" s="88" t="s">
        <v>306</v>
      </c>
      <c r="D130" s="22" t="s">
        <v>191</v>
      </c>
      <c r="E130" s="98">
        <v>2</v>
      </c>
      <c r="F130" s="98">
        <v>2</v>
      </c>
      <c r="G130" s="142"/>
      <c r="H130" s="79"/>
      <c r="I130" s="92">
        <v>96207</v>
      </c>
      <c r="J130" s="92">
        <v>96207</v>
      </c>
      <c r="K130" s="15"/>
      <c r="L130" s="15"/>
      <c r="M130" s="92">
        <v>96207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142"/>
      <c r="Z130" s="79"/>
    </row>
    <row r="131" spans="1:26" ht="21" customHeight="1" outlineLevel="1" x14ac:dyDescent="0.25">
      <c r="A131" s="38" t="s">
        <v>93</v>
      </c>
      <c r="B131" s="22"/>
      <c r="C131" s="99" t="s">
        <v>307</v>
      </c>
      <c r="D131" s="23" t="s">
        <v>191</v>
      </c>
      <c r="E131" s="23">
        <f>E132</f>
        <v>4</v>
      </c>
      <c r="F131" s="23">
        <f>F132</f>
        <v>5</v>
      </c>
      <c r="G131" s="142"/>
      <c r="H131" s="79"/>
      <c r="I131" s="21">
        <f>I132</f>
        <v>4183</v>
      </c>
      <c r="J131" s="49">
        <f>J132</f>
        <v>4183</v>
      </c>
      <c r="K131" s="15"/>
      <c r="L131" s="15"/>
      <c r="M131" s="49">
        <f>M132</f>
        <v>4183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142"/>
      <c r="Z131" s="79"/>
    </row>
    <row r="132" spans="1:26" ht="21" customHeight="1" outlineLevel="1" x14ac:dyDescent="0.25">
      <c r="A132" s="27" t="s">
        <v>94</v>
      </c>
      <c r="B132" s="22"/>
      <c r="C132" s="100" t="s">
        <v>308</v>
      </c>
      <c r="D132" s="22" t="s">
        <v>191</v>
      </c>
      <c r="E132" s="22">
        <v>4</v>
      </c>
      <c r="F132" s="22">
        <v>5</v>
      </c>
      <c r="G132" s="142"/>
      <c r="H132" s="79"/>
      <c r="I132" s="51">
        <v>4183</v>
      </c>
      <c r="J132" s="51">
        <v>4183</v>
      </c>
      <c r="K132" s="15"/>
      <c r="L132" s="15"/>
      <c r="M132" s="51">
        <v>4183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142"/>
      <c r="Z132" s="79"/>
    </row>
    <row r="133" spans="1:26" ht="27" customHeight="1" outlineLevel="1" x14ac:dyDescent="0.25">
      <c r="A133" s="38" t="s">
        <v>192</v>
      </c>
      <c r="B133" s="22"/>
      <c r="C133" s="101" t="s">
        <v>309</v>
      </c>
      <c r="D133" s="23" t="s">
        <v>191</v>
      </c>
      <c r="E133" s="23">
        <f>SUM(E134:E137)</f>
        <v>11</v>
      </c>
      <c r="F133" s="23">
        <f>SUM(F134:F137)</f>
        <v>11</v>
      </c>
      <c r="G133" s="142"/>
      <c r="H133" s="79"/>
      <c r="I133" s="21">
        <f>SUM(I134:I137)</f>
        <v>15743</v>
      </c>
      <c r="J133" s="21">
        <f>SUM(J134:J137)</f>
        <v>13543</v>
      </c>
      <c r="K133" s="15"/>
      <c r="L133" s="15"/>
      <c r="M133" s="21">
        <f>SUM(M134:M137)</f>
        <v>13543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142"/>
      <c r="Z133" s="79"/>
    </row>
    <row r="134" spans="1:26" ht="36" customHeight="1" outlineLevel="1" x14ac:dyDescent="0.25">
      <c r="A134" s="27" t="s">
        <v>193</v>
      </c>
      <c r="B134" s="22"/>
      <c r="C134" s="100" t="s">
        <v>310</v>
      </c>
      <c r="D134" s="22" t="s">
        <v>191</v>
      </c>
      <c r="E134" s="96">
        <v>1</v>
      </c>
      <c r="F134" s="96">
        <v>1</v>
      </c>
      <c r="G134" s="142"/>
      <c r="H134" s="79"/>
      <c r="I134" s="92">
        <v>930</v>
      </c>
      <c r="J134" s="92">
        <v>930</v>
      </c>
      <c r="K134" s="15"/>
      <c r="L134" s="15"/>
      <c r="M134" s="92">
        <v>930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142"/>
      <c r="Z134" s="79"/>
    </row>
    <row r="135" spans="1:26" ht="35.25" customHeight="1" outlineLevel="1" x14ac:dyDescent="0.25">
      <c r="A135" s="27" t="s">
        <v>194</v>
      </c>
      <c r="B135" s="22"/>
      <c r="C135" s="100" t="s">
        <v>311</v>
      </c>
      <c r="D135" s="22" t="s">
        <v>191</v>
      </c>
      <c r="E135" s="96">
        <v>5</v>
      </c>
      <c r="F135" s="96">
        <v>5</v>
      </c>
      <c r="G135" s="142"/>
      <c r="H135" s="79"/>
      <c r="I135" s="92">
        <v>4335</v>
      </c>
      <c r="J135" s="92">
        <v>4335</v>
      </c>
      <c r="K135" s="15"/>
      <c r="L135" s="15"/>
      <c r="M135" s="92">
        <v>4335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142"/>
      <c r="Z135" s="79"/>
    </row>
    <row r="136" spans="1:26" ht="44.25" customHeight="1" outlineLevel="1" x14ac:dyDescent="0.25">
      <c r="A136" s="27" t="s">
        <v>195</v>
      </c>
      <c r="B136" s="22"/>
      <c r="C136" s="100" t="s">
        <v>312</v>
      </c>
      <c r="D136" s="22" t="s">
        <v>191</v>
      </c>
      <c r="E136" s="96">
        <v>1</v>
      </c>
      <c r="F136" s="96">
        <v>1</v>
      </c>
      <c r="G136" s="142"/>
      <c r="H136" s="79"/>
      <c r="I136" s="92">
        <v>8278</v>
      </c>
      <c r="J136" s="92">
        <v>8278</v>
      </c>
      <c r="K136" s="15"/>
      <c r="L136" s="15"/>
      <c r="M136" s="92">
        <v>8278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142"/>
      <c r="Z136" s="79"/>
    </row>
    <row r="137" spans="1:26" ht="32.25" customHeight="1" outlineLevel="1" x14ac:dyDescent="0.25">
      <c r="A137" s="27" t="s">
        <v>196</v>
      </c>
      <c r="B137" s="22"/>
      <c r="C137" s="100" t="s">
        <v>313</v>
      </c>
      <c r="D137" s="22" t="s">
        <v>191</v>
      </c>
      <c r="E137" s="96">
        <v>4</v>
      </c>
      <c r="F137" s="96">
        <v>4</v>
      </c>
      <c r="G137" s="142"/>
      <c r="H137" s="79"/>
      <c r="I137" s="92">
        <v>2200</v>
      </c>
      <c r="J137" s="92">
        <v>0</v>
      </c>
      <c r="K137" s="127">
        <f t="shared" ref="K137" si="9">J137-I137</f>
        <v>-2200</v>
      </c>
      <c r="L137" s="15" t="s">
        <v>379</v>
      </c>
      <c r="M137" s="92">
        <v>0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142"/>
      <c r="Z137" s="79"/>
    </row>
    <row r="138" spans="1:26" ht="12.75" customHeight="1" x14ac:dyDescent="0.25">
      <c r="A138" s="53" t="s">
        <v>197</v>
      </c>
      <c r="B138" s="22"/>
      <c r="C138" s="54" t="s">
        <v>198</v>
      </c>
      <c r="D138" s="50"/>
      <c r="E138" s="23">
        <f>SUM(E139:E141)</f>
        <v>7</v>
      </c>
      <c r="F138" s="23">
        <f>SUM(F139:F141)</f>
        <v>7</v>
      </c>
      <c r="G138" s="142"/>
      <c r="H138" s="79"/>
      <c r="I138" s="21">
        <f>SUM(I139:I141)</f>
        <v>64609</v>
      </c>
      <c r="J138" s="21">
        <f>SUM(J139:J141)</f>
        <v>64609</v>
      </c>
      <c r="K138" s="1">
        <f>J138-I138</f>
        <v>0</v>
      </c>
      <c r="L138" s="1"/>
      <c r="M138" s="21">
        <f>SUM(M139:M141)</f>
        <v>64609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142"/>
      <c r="Z138" s="79"/>
    </row>
    <row r="139" spans="1:26" ht="36" customHeight="1" outlineLevel="1" x14ac:dyDescent="0.25">
      <c r="A139" s="55" t="s">
        <v>199</v>
      </c>
      <c r="B139" s="22"/>
      <c r="C139" s="100" t="s">
        <v>315</v>
      </c>
      <c r="D139" s="96" t="s">
        <v>316</v>
      </c>
      <c r="E139" s="96">
        <v>1</v>
      </c>
      <c r="F139" s="96">
        <v>1</v>
      </c>
      <c r="G139" s="142"/>
      <c r="H139" s="79"/>
      <c r="I139" s="92">
        <v>63146</v>
      </c>
      <c r="J139" s="92">
        <v>63146</v>
      </c>
      <c r="K139" s="15"/>
      <c r="L139" s="15"/>
      <c r="M139" s="92">
        <v>63146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142"/>
      <c r="Z139" s="79"/>
    </row>
    <row r="140" spans="1:26" ht="44.25" customHeight="1" outlineLevel="1" x14ac:dyDescent="0.25">
      <c r="A140" s="55" t="s">
        <v>200</v>
      </c>
      <c r="B140" s="22"/>
      <c r="C140" s="100" t="s">
        <v>317</v>
      </c>
      <c r="D140" s="96" t="s">
        <v>316</v>
      </c>
      <c r="E140" s="96">
        <v>1</v>
      </c>
      <c r="F140" s="96">
        <v>1</v>
      </c>
      <c r="G140" s="142"/>
      <c r="H140" s="79"/>
      <c r="I140" s="92">
        <v>365</v>
      </c>
      <c r="J140" s="92">
        <v>365</v>
      </c>
      <c r="K140" s="15"/>
      <c r="L140" s="124"/>
      <c r="M140" s="92">
        <v>365</v>
      </c>
      <c r="N140" s="22"/>
      <c r="O140" s="22"/>
      <c r="P140" s="22"/>
      <c r="Q140" s="22"/>
      <c r="R140" s="124"/>
      <c r="S140" s="22"/>
      <c r="T140" s="22"/>
      <c r="U140" s="22"/>
      <c r="V140" s="22"/>
      <c r="W140" s="22"/>
      <c r="X140" s="22"/>
      <c r="Y140" s="142"/>
      <c r="Z140" s="79"/>
    </row>
    <row r="141" spans="1:26" ht="27.75" customHeight="1" outlineLevel="1" x14ac:dyDescent="0.25">
      <c r="A141" s="55" t="s">
        <v>201</v>
      </c>
      <c r="B141" s="22"/>
      <c r="C141" s="100" t="s">
        <v>318</v>
      </c>
      <c r="D141" s="96" t="s">
        <v>316</v>
      </c>
      <c r="E141" s="96">
        <v>5</v>
      </c>
      <c r="F141" s="96">
        <v>5</v>
      </c>
      <c r="G141" s="142"/>
      <c r="H141" s="79"/>
      <c r="I141" s="92">
        <v>1098</v>
      </c>
      <c r="J141" s="92">
        <v>1098</v>
      </c>
      <c r="K141" s="15"/>
      <c r="L141" s="124"/>
      <c r="M141" s="92">
        <v>1098</v>
      </c>
      <c r="N141" s="22"/>
      <c r="O141" s="22"/>
      <c r="P141" s="22"/>
      <c r="Q141" s="22"/>
      <c r="R141" s="125"/>
      <c r="S141" s="22"/>
      <c r="T141" s="22"/>
      <c r="U141" s="22"/>
      <c r="V141" s="22"/>
      <c r="W141" s="22"/>
      <c r="X141" s="22"/>
      <c r="Y141" s="142"/>
      <c r="Z141" s="79"/>
    </row>
    <row r="142" spans="1:26" ht="12.75" customHeight="1" x14ac:dyDescent="0.25">
      <c r="A142" s="53" t="s">
        <v>314</v>
      </c>
      <c r="B142" s="22"/>
      <c r="C142" s="102" t="s">
        <v>319</v>
      </c>
      <c r="D142" s="103"/>
      <c r="E142" s="103">
        <f>E143+E144</f>
        <v>3434</v>
      </c>
      <c r="F142" s="103">
        <f>F143+F144</f>
        <v>3434</v>
      </c>
      <c r="G142" s="142"/>
      <c r="H142" s="79"/>
      <c r="I142" s="21">
        <f>SUM(I143:I144)</f>
        <v>6747277</v>
      </c>
      <c r="J142" s="21">
        <f>SUM(J143:J144)</f>
        <v>6747277</v>
      </c>
      <c r="K142" s="1">
        <f>J142-I142</f>
        <v>0</v>
      </c>
      <c r="L142" s="1"/>
      <c r="M142" s="21">
        <f>SUM(M143:M144)</f>
        <v>6747277</v>
      </c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142"/>
      <c r="Z142" s="79"/>
    </row>
    <row r="143" spans="1:26" ht="45.75" customHeight="1" outlineLevel="1" x14ac:dyDescent="0.25">
      <c r="A143" s="55" t="s">
        <v>193</v>
      </c>
      <c r="B143" s="22"/>
      <c r="C143" s="100" t="s">
        <v>320</v>
      </c>
      <c r="D143" s="96" t="s">
        <v>36</v>
      </c>
      <c r="E143" s="96">
        <v>1063</v>
      </c>
      <c r="F143" s="96">
        <v>1063</v>
      </c>
      <c r="G143" s="142"/>
      <c r="H143" s="79"/>
      <c r="I143" s="91">
        <v>2070315</v>
      </c>
      <c r="J143" s="91">
        <v>2070315</v>
      </c>
      <c r="K143" s="15"/>
      <c r="L143" s="15"/>
      <c r="M143" s="91">
        <v>2070315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142"/>
      <c r="Z143" s="79"/>
    </row>
    <row r="144" spans="1:26" ht="42" customHeight="1" outlineLevel="1" x14ac:dyDescent="0.25">
      <c r="A144" s="55" t="s">
        <v>194</v>
      </c>
      <c r="B144" s="22"/>
      <c r="C144" s="100" t="s">
        <v>321</v>
      </c>
      <c r="D144" s="96" t="s">
        <v>36</v>
      </c>
      <c r="E144" s="96">
        <v>2371</v>
      </c>
      <c r="F144" s="96">
        <v>2371</v>
      </c>
      <c r="G144" s="143"/>
      <c r="H144" s="129"/>
      <c r="I144" s="91">
        <v>4676962</v>
      </c>
      <c r="J144" s="91">
        <v>4676962</v>
      </c>
      <c r="K144" s="15"/>
      <c r="L144" s="15"/>
      <c r="M144" s="91">
        <v>4676962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143"/>
      <c r="Z144" s="129"/>
    </row>
    <row r="145" spans="1:26" ht="23.25" customHeight="1" x14ac:dyDescent="0.25">
      <c r="A145" s="56"/>
      <c r="B145" s="57"/>
      <c r="C145" s="65"/>
      <c r="D145" s="66"/>
      <c r="E145" s="66"/>
      <c r="F145" s="66"/>
      <c r="G145" s="67"/>
      <c r="H145" s="68"/>
      <c r="I145" s="69"/>
      <c r="J145" s="69"/>
      <c r="K145" s="59"/>
      <c r="L145" s="58"/>
      <c r="M145" s="4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12"/>
      <c r="Z145" s="12"/>
    </row>
    <row r="146" spans="1:26" ht="15.75" hidden="1" collapsed="1" x14ac:dyDescent="0.25">
      <c r="C146" s="70" t="s">
        <v>95</v>
      </c>
      <c r="D146" s="71"/>
      <c r="E146" s="71"/>
      <c r="F146" s="71"/>
      <c r="G146" s="71"/>
      <c r="H146" s="71"/>
      <c r="I146" s="135" t="s">
        <v>96</v>
      </c>
      <c r="J146" s="135"/>
    </row>
    <row r="147" spans="1:26" ht="15.75" hidden="1" x14ac:dyDescent="0.25">
      <c r="C147" s="72"/>
      <c r="D147" s="71"/>
      <c r="E147" s="71"/>
      <c r="F147" s="71"/>
      <c r="G147" s="71"/>
      <c r="H147" s="71"/>
      <c r="I147" s="73"/>
      <c r="J147" s="73"/>
    </row>
    <row r="148" spans="1:26" ht="15.75" hidden="1" x14ac:dyDescent="0.25">
      <c r="C148" s="74" t="s">
        <v>53</v>
      </c>
      <c r="D148" s="71"/>
      <c r="E148" s="71"/>
      <c r="F148" s="71"/>
      <c r="G148" s="71"/>
      <c r="H148" s="71"/>
      <c r="I148" s="73"/>
      <c r="J148" s="73"/>
    </row>
    <row r="149" spans="1:26" ht="15.75" hidden="1" x14ac:dyDescent="0.25">
      <c r="B149" s="60"/>
      <c r="C149" s="75" t="s">
        <v>54</v>
      </c>
      <c r="D149" s="76"/>
      <c r="E149" s="71"/>
      <c r="F149" s="71"/>
      <c r="G149" s="71"/>
      <c r="H149" s="71"/>
      <c r="I149" s="136" t="s">
        <v>97</v>
      </c>
      <c r="J149" s="136"/>
    </row>
    <row r="150" spans="1:26" ht="15.75" hidden="1" customHeight="1" x14ac:dyDescent="0.25">
      <c r="C150" s="77"/>
      <c r="D150" s="71"/>
      <c r="E150" s="71"/>
      <c r="F150" s="71"/>
      <c r="G150" s="71"/>
      <c r="H150" s="71"/>
      <c r="I150" s="73"/>
      <c r="J150" s="73"/>
    </row>
    <row r="151" spans="1:26" ht="15.75" hidden="1" x14ac:dyDescent="0.25">
      <c r="B151" s="61"/>
      <c r="C151" s="73"/>
      <c r="D151" s="71"/>
      <c r="E151" s="71"/>
      <c r="F151" s="71"/>
      <c r="G151" s="71"/>
      <c r="H151" s="71"/>
      <c r="I151" s="73"/>
      <c r="J151" s="73"/>
    </row>
    <row r="152" spans="1:26" hidden="1" x14ac:dyDescent="0.25">
      <c r="B152" s="14"/>
    </row>
  </sheetData>
  <mergeCells count="37">
    <mergeCell ref="G11:G144"/>
    <mergeCell ref="Y11:Y144"/>
    <mergeCell ref="F2:V2"/>
    <mergeCell ref="F3:V3"/>
    <mergeCell ref="F4:V4"/>
    <mergeCell ref="X5:Z5"/>
    <mergeCell ref="Q7:X7"/>
    <mergeCell ref="Y7:Y9"/>
    <mergeCell ref="Z7:Z9"/>
    <mergeCell ref="U8:V8"/>
    <mergeCell ref="W8:X8"/>
    <mergeCell ref="Q8:R8"/>
    <mergeCell ref="W4:Z4"/>
    <mergeCell ref="M8:N8"/>
    <mergeCell ref="O8:O9"/>
    <mergeCell ref="P8:P9"/>
    <mergeCell ref="Y1:Z1"/>
    <mergeCell ref="X2:Z2"/>
    <mergeCell ref="X3:Z3"/>
    <mergeCell ref="A7:A9"/>
    <mergeCell ref="B7:G7"/>
    <mergeCell ref="H7:H9"/>
    <mergeCell ref="I7:L7"/>
    <mergeCell ref="M7:P7"/>
    <mergeCell ref="B8:B9"/>
    <mergeCell ref="C8:C9"/>
    <mergeCell ref="D8:D9"/>
    <mergeCell ref="E8:F8"/>
    <mergeCell ref="G8:G9"/>
    <mergeCell ref="I8:I9"/>
    <mergeCell ref="K8:K9"/>
    <mergeCell ref="L8:L9"/>
    <mergeCell ref="L117:L120"/>
    <mergeCell ref="I146:J146"/>
    <mergeCell ref="I149:J149"/>
    <mergeCell ref="S8:T8"/>
    <mergeCell ref="J8:J9"/>
  </mergeCells>
  <pageMargins left="0.23622047244094491" right="0.23622047244094491" top="0.74803149606299213" bottom="0.74803149606299213" header="0.31496062992125984" footer="0.31496062992125984"/>
  <pageSetup paperSize="9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каз</vt:lpstr>
      <vt:lpstr>рус</vt:lpstr>
      <vt:lpstr>каз!Заголовки_для_печати</vt:lpstr>
      <vt:lpstr>рус!Заголовки_для_печати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Абиш Акжан Биржанкызы</dc:creator>
  <cp:lastModifiedBy>Даулетбек Лашын Бакытнуркызы</cp:lastModifiedBy>
  <cp:lastPrinted>2024-04-22T08:38:42Z</cp:lastPrinted>
  <dcterms:created xsi:type="dcterms:W3CDTF">2023-04-05T05:46:46Z</dcterms:created>
  <dcterms:modified xsi:type="dcterms:W3CDTF">2025-04-18T09:07:38Z</dcterms:modified>
</cp:coreProperties>
</file>