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Отчет ВС ВО 2024\"/>
    </mc:Choice>
  </mc:AlternateContent>
  <bookViews>
    <workbookView xWindow="0" yWindow="0" windowWidth="28800" windowHeight="12300"/>
  </bookViews>
  <sheets>
    <sheet name="қаз.ВС." sheetId="15" r:id="rId1"/>
    <sheet name="рус ВС" sheetId="13" r:id="rId2"/>
  </sheets>
  <definedNames>
    <definedName name="_xlnm.Print_Titles" localSheetId="0">қаз.ВС.!$10:$13</definedName>
    <definedName name="_xlnm.Print_Titles" localSheetId="1">'рус ВС'!$9:$12</definedName>
    <definedName name="_xlnm.Print_Area" localSheetId="1">'рус ВС'!$A$1:$Z$210</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13" l="1"/>
  <c r="F209" i="15" l="1"/>
  <c r="E209" i="15"/>
  <c r="F207" i="15"/>
  <c r="E207" i="15"/>
  <c r="E204" i="15" s="1"/>
  <c r="F205" i="15"/>
  <c r="F204" i="15" s="1"/>
  <c r="E205" i="15"/>
  <c r="F197" i="15"/>
  <c r="E197" i="15"/>
  <c r="F189" i="15"/>
  <c r="E189" i="15"/>
  <c r="F183" i="15"/>
  <c r="E183" i="15"/>
  <c r="F182" i="15"/>
  <c r="E182" i="15"/>
  <c r="F177" i="15"/>
  <c r="E177" i="15"/>
  <c r="F166" i="15"/>
  <c r="E166" i="15"/>
  <c r="F155" i="15"/>
  <c r="E155" i="15"/>
  <c r="F144" i="15"/>
  <c r="E144" i="15"/>
  <c r="F133" i="15"/>
  <c r="E133" i="15"/>
  <c r="F132" i="15"/>
  <c r="E132" i="15"/>
  <c r="E107" i="15" s="1"/>
  <c r="F108" i="15"/>
  <c r="F107" i="15" s="1"/>
  <c r="E108" i="15"/>
  <c r="F92" i="15"/>
  <c r="E92" i="15"/>
  <c r="F91" i="15"/>
  <c r="E91" i="15"/>
  <c r="F59" i="15"/>
  <c r="E59" i="15"/>
  <c r="F51" i="15"/>
  <c r="F18" i="15" s="1"/>
  <c r="E51" i="15"/>
  <c r="E18" i="15" s="1"/>
  <c r="F34" i="15"/>
  <c r="E34" i="15"/>
  <c r="F19" i="15"/>
  <c r="E19" i="15"/>
  <c r="F16" i="15"/>
  <c r="E16" i="15"/>
  <c r="M209" i="15"/>
  <c r="M207" i="15"/>
  <c r="M205" i="15"/>
  <c r="M203" i="15" s="1"/>
  <c r="M204" i="15"/>
  <c r="M197" i="15"/>
  <c r="M189" i="15"/>
  <c r="M183" i="15"/>
  <c r="M182" i="15"/>
  <c r="M166" i="15"/>
  <c r="M155" i="15"/>
  <c r="M144" i="15"/>
  <c r="M133" i="15"/>
  <c r="M132" i="15"/>
  <c r="M108" i="15"/>
  <c r="M107" i="15"/>
  <c r="M58" i="15" s="1"/>
  <c r="M14" i="15" s="1"/>
  <c r="M92" i="15"/>
  <c r="M91" i="15"/>
  <c r="M59" i="15"/>
  <c r="M51" i="15"/>
  <c r="M19" i="15"/>
  <c r="M16" i="15"/>
  <c r="K211" i="15"/>
  <c r="K210" i="15"/>
  <c r="J209" i="15"/>
  <c r="K209" i="15" s="1"/>
  <c r="I209" i="15"/>
  <c r="K208" i="15"/>
  <c r="K207" i="15"/>
  <c r="J207" i="15"/>
  <c r="I207" i="15"/>
  <c r="K206" i="15"/>
  <c r="K205" i="15" s="1"/>
  <c r="J205" i="15"/>
  <c r="J203" i="15" s="1"/>
  <c r="I205" i="15"/>
  <c r="I203" i="15" s="1"/>
  <c r="J204" i="15"/>
  <c r="I204" i="15"/>
  <c r="K202" i="15"/>
  <c r="K201" i="15"/>
  <c r="K200" i="15"/>
  <c r="K199" i="15"/>
  <c r="K198" i="15"/>
  <c r="J197" i="15"/>
  <c r="K197" i="15" s="1"/>
  <c r="I197" i="15"/>
  <c r="I182" i="15" s="1"/>
  <c r="K196" i="15"/>
  <c r="K195" i="15"/>
  <c r="K194" i="15"/>
  <c r="K193" i="15"/>
  <c r="K192" i="15"/>
  <c r="K191" i="15"/>
  <c r="K190" i="15"/>
  <c r="J189" i="15"/>
  <c r="K189" i="15" s="1"/>
  <c r="I189" i="15"/>
  <c r="K188" i="15"/>
  <c r="K187" i="15"/>
  <c r="K186" i="15"/>
  <c r="K185" i="15"/>
  <c r="K184" i="15"/>
  <c r="J183" i="15"/>
  <c r="I183" i="15"/>
  <c r="K183" i="15" s="1"/>
  <c r="K181" i="15"/>
  <c r="K180" i="15"/>
  <c r="K179" i="15"/>
  <c r="K178" i="15"/>
  <c r="K177" i="15"/>
  <c r="K176" i="15"/>
  <c r="K175" i="15"/>
  <c r="K174" i="15"/>
  <c r="K173" i="15"/>
  <c r="K172" i="15"/>
  <c r="K171" i="15"/>
  <c r="K170" i="15"/>
  <c r="K169" i="15"/>
  <c r="K168" i="15"/>
  <c r="K167" i="15"/>
  <c r="J166" i="15"/>
  <c r="K166" i="15" s="1"/>
  <c r="K165" i="15"/>
  <c r="K164" i="15"/>
  <c r="K163" i="15"/>
  <c r="K162" i="15"/>
  <c r="K161" i="15"/>
  <c r="K160" i="15"/>
  <c r="K159" i="15"/>
  <c r="K158" i="15"/>
  <c r="K157" i="15"/>
  <c r="K156" i="15"/>
  <c r="J155" i="15"/>
  <c r="K154" i="15"/>
  <c r="K153" i="15"/>
  <c r="K152" i="15"/>
  <c r="K151" i="15"/>
  <c r="K150" i="15"/>
  <c r="K149" i="15"/>
  <c r="K148" i="15"/>
  <c r="K147" i="15"/>
  <c r="K146" i="15"/>
  <c r="K145" i="15"/>
  <c r="J144" i="15"/>
  <c r="K144" i="15" s="1"/>
  <c r="I144" i="15"/>
  <c r="K143" i="15"/>
  <c r="K142" i="15"/>
  <c r="K141" i="15"/>
  <c r="K140" i="15"/>
  <c r="K139" i="15"/>
  <c r="K138" i="15"/>
  <c r="K137" i="15"/>
  <c r="K136" i="15"/>
  <c r="K135" i="15"/>
  <c r="K134" i="15"/>
  <c r="K133" i="15"/>
  <c r="J133" i="15"/>
  <c r="J132" i="15" s="1"/>
  <c r="J107" i="15" s="1"/>
  <c r="I133" i="15"/>
  <c r="K131" i="15"/>
  <c r="K130" i="15"/>
  <c r="K129" i="15"/>
  <c r="K128" i="15"/>
  <c r="K127" i="15"/>
  <c r="K126" i="15"/>
  <c r="K125" i="15"/>
  <c r="K124" i="15"/>
  <c r="K123" i="15"/>
  <c r="K122" i="15"/>
  <c r="K121" i="15"/>
  <c r="K120" i="15"/>
  <c r="K119" i="15"/>
  <c r="K118" i="15"/>
  <c r="K117" i="15"/>
  <c r="K116" i="15"/>
  <c r="K115" i="15"/>
  <c r="K114" i="15"/>
  <c r="K113" i="15"/>
  <c r="K112" i="15"/>
  <c r="K111" i="15"/>
  <c r="K110" i="15"/>
  <c r="K109" i="15"/>
  <c r="J108" i="15"/>
  <c r="I108" i="15"/>
  <c r="K108" i="15" s="1"/>
  <c r="K106" i="15"/>
  <c r="K105" i="15"/>
  <c r="K104" i="15"/>
  <c r="K103" i="15"/>
  <c r="K102" i="15"/>
  <c r="K101" i="15"/>
  <c r="K100" i="15"/>
  <c r="K99" i="15"/>
  <c r="K98" i="15"/>
  <c r="K97" i="15"/>
  <c r="K96" i="15"/>
  <c r="K95" i="15"/>
  <c r="K94" i="15"/>
  <c r="K93" i="15"/>
  <c r="J92" i="15"/>
  <c r="K92" i="15" s="1"/>
  <c r="J91" i="15"/>
  <c r="K91" i="15" s="1"/>
  <c r="I91" i="15"/>
  <c r="K90" i="15"/>
  <c r="K89" i="15"/>
  <c r="K88" i="15"/>
  <c r="K87" i="15"/>
  <c r="K86" i="15"/>
  <c r="K85" i="15"/>
  <c r="K84" i="15"/>
  <c r="K83" i="15"/>
  <c r="K82" i="15"/>
  <c r="K81" i="15"/>
  <c r="K80" i="15"/>
  <c r="K79" i="15"/>
  <c r="K78" i="15"/>
  <c r="K77" i="15"/>
  <c r="K76" i="15"/>
  <c r="K75" i="15"/>
  <c r="K74" i="15"/>
  <c r="K73" i="15"/>
  <c r="K72" i="15"/>
  <c r="K71" i="15"/>
  <c r="K70" i="15"/>
  <c r="K69" i="15"/>
  <c r="K68" i="15"/>
  <c r="K67" i="15"/>
  <c r="K66" i="15"/>
  <c r="K65" i="15"/>
  <c r="K64" i="15"/>
  <c r="K63" i="15"/>
  <c r="K62" i="15"/>
  <c r="K61" i="15"/>
  <c r="K60" i="15"/>
  <c r="J59" i="15"/>
  <c r="K59" i="15" s="1"/>
  <c r="I59" i="15"/>
  <c r="K57" i="15"/>
  <c r="K56" i="15"/>
  <c r="K55" i="15"/>
  <c r="K54" i="15"/>
  <c r="K53" i="15"/>
  <c r="K52" i="15"/>
  <c r="J51" i="15"/>
  <c r="K51" i="15" s="1"/>
  <c r="I51" i="15"/>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J19" i="15"/>
  <c r="K19" i="15" s="1"/>
  <c r="I19" i="15"/>
  <c r="K18" i="15"/>
  <c r="K17" i="15"/>
  <c r="K16" i="15"/>
  <c r="J16" i="15"/>
  <c r="I16" i="15"/>
  <c r="K15" i="15"/>
  <c r="M208" i="13"/>
  <c r="M206" i="13"/>
  <c r="M204" i="13"/>
  <c r="M203" i="13"/>
  <c r="M202" i="13"/>
  <c r="M196" i="13"/>
  <c r="M188" i="13"/>
  <c r="M182" i="13"/>
  <c r="M181" i="13" s="1"/>
  <c r="M165" i="13"/>
  <c r="M154" i="13"/>
  <c r="M143" i="13"/>
  <c r="M132" i="13"/>
  <c r="M131" i="13" s="1"/>
  <c r="M107" i="13"/>
  <c r="M91" i="13"/>
  <c r="M90" i="13"/>
  <c r="M58" i="13"/>
  <c r="M50" i="13"/>
  <c r="M18" i="13"/>
  <c r="M15" i="13"/>
  <c r="K107" i="15" l="1"/>
  <c r="J58" i="15"/>
  <c r="J14" i="15" s="1"/>
  <c r="K14" i="15" s="1"/>
  <c r="K182" i="15"/>
  <c r="K204" i="15"/>
  <c r="K203" i="15"/>
  <c r="I58" i="15"/>
  <c r="J182" i="15"/>
  <c r="M106" i="13"/>
  <c r="M57" i="13" s="1"/>
  <c r="M13" i="13" s="1"/>
  <c r="K106" i="13"/>
  <c r="K91" i="13" l="1"/>
  <c r="K90" i="13"/>
  <c r="F206" i="13" l="1"/>
  <c r="F204" i="13"/>
  <c r="F203" i="13" s="1"/>
  <c r="F131" i="13" l="1"/>
  <c r="F106" i="13"/>
  <c r="E131" i="13"/>
  <c r="K162" i="13" l="1"/>
  <c r="K161" i="13"/>
  <c r="K160" i="13"/>
  <c r="K159" i="13"/>
  <c r="K171" i="13"/>
  <c r="K170" i="13"/>
  <c r="K169" i="13"/>
  <c r="K168" i="13"/>
  <c r="K140" i="13"/>
  <c r="K141" i="13"/>
  <c r="K207" i="13"/>
  <c r="K206" i="13" s="1"/>
  <c r="K205" i="13"/>
  <c r="K204" i="13" s="1"/>
  <c r="J206" i="13"/>
  <c r="J204" i="13"/>
  <c r="J203" i="13" s="1"/>
  <c r="I206" i="13"/>
  <c r="I204" i="13"/>
  <c r="E206" i="13"/>
  <c r="E204" i="13"/>
  <c r="E203" i="13" s="1"/>
  <c r="K198" i="13"/>
  <c r="K199" i="13"/>
  <c r="K200" i="13"/>
  <c r="K201" i="13"/>
  <c r="K197" i="13"/>
  <c r="J196" i="13"/>
  <c r="I196" i="13"/>
  <c r="F196" i="13"/>
  <c r="E196" i="13"/>
  <c r="K189" i="13"/>
  <c r="K190" i="13"/>
  <c r="K191" i="13"/>
  <c r="K192" i="13"/>
  <c r="K193" i="13"/>
  <c r="K194" i="13"/>
  <c r="K195" i="13"/>
  <c r="J188" i="13"/>
  <c r="K188" i="13" s="1"/>
  <c r="I188" i="13"/>
  <c r="F188" i="13"/>
  <c r="E188" i="13"/>
  <c r="I182" i="13"/>
  <c r="K151" i="13"/>
  <c r="K152" i="13"/>
  <c r="K120" i="13"/>
  <c r="K121" i="13"/>
  <c r="K122" i="13"/>
  <c r="K123" i="13"/>
  <c r="K124" i="13"/>
  <c r="K125" i="13"/>
  <c r="K126" i="13"/>
  <c r="K127" i="13"/>
  <c r="K128" i="13"/>
  <c r="K129" i="13"/>
  <c r="K130" i="13"/>
  <c r="K93" i="13"/>
  <c r="K94" i="13"/>
  <c r="K95" i="13"/>
  <c r="K96" i="13"/>
  <c r="K97" i="13"/>
  <c r="K98" i="13"/>
  <c r="K99" i="13"/>
  <c r="K100" i="13"/>
  <c r="K101" i="13"/>
  <c r="K102" i="13"/>
  <c r="K103" i="13"/>
  <c r="K104" i="13"/>
  <c r="K105" i="13"/>
  <c r="K89"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202" i="13" l="1"/>
  <c r="I202" i="13"/>
  <c r="I181" i="13"/>
  <c r="J202" i="13"/>
  <c r="K203" i="13"/>
  <c r="I203" i="13"/>
  <c r="K196" i="13"/>
  <c r="K53" i="13" l="1"/>
  <c r="K54" i="13"/>
  <c r="K55" i="13"/>
  <c r="K56" i="13"/>
  <c r="K52" i="13"/>
  <c r="J50" i="13"/>
  <c r="I50" i="13"/>
  <c r="F50" i="13"/>
  <c r="E50" i="13"/>
  <c r="J15" i="13"/>
  <c r="I15" i="13"/>
  <c r="F15" i="13"/>
  <c r="E15" i="13"/>
  <c r="F58" i="13" l="1"/>
  <c r="F154" i="13"/>
  <c r="F143" i="13"/>
  <c r="F107" i="13"/>
  <c r="F91" i="13"/>
  <c r="F90" i="13" s="1"/>
  <c r="F132" i="13"/>
  <c r="F165" i="13"/>
  <c r="F176" i="13"/>
  <c r="F182" i="13"/>
  <c r="F181" i="13" s="1"/>
  <c r="F208" i="13"/>
  <c r="K59" i="13" l="1"/>
  <c r="K110" i="13" l="1"/>
  <c r="K114" i="13"/>
  <c r="K115" i="13"/>
  <c r="J132" i="13"/>
  <c r="K149" i="13"/>
  <c r="J154" i="13"/>
  <c r="K173" i="13"/>
  <c r="J182" i="13"/>
  <c r="J181" i="13" s="1"/>
  <c r="J58" i="13" l="1"/>
  <c r="J57" i="13" s="1"/>
  <c r="J91" i="13"/>
  <c r="I132" i="13"/>
  <c r="J208" i="13"/>
  <c r="I208" i="13"/>
  <c r="I143" i="13"/>
  <c r="I107" i="13"/>
  <c r="E107" i="13"/>
  <c r="K183" i="13"/>
  <c r="K184" i="13"/>
  <c r="K185" i="13"/>
  <c r="K186" i="13"/>
  <c r="K187" i="13"/>
  <c r="K209" i="13"/>
  <c r="K210" i="13"/>
  <c r="I90" i="13"/>
  <c r="I58" i="13"/>
  <c r="K208" i="13" l="1"/>
  <c r="J90" i="13"/>
  <c r="K182" i="13"/>
  <c r="K181" i="13" s="1"/>
  <c r="J18" i="13"/>
  <c r="K16" i="13"/>
  <c r="K15" i="13" s="1"/>
  <c r="K19" i="13"/>
  <c r="K20" i="13"/>
  <c r="K21" i="13"/>
  <c r="K22" i="13"/>
  <c r="K23" i="13"/>
  <c r="K24" i="13"/>
  <c r="K25" i="13"/>
  <c r="K26" i="13"/>
  <c r="K27" i="13"/>
  <c r="K28" i="13"/>
  <c r="K29" i="13"/>
  <c r="K30" i="13"/>
  <c r="K31" i="13"/>
  <c r="K32" i="13"/>
  <c r="K34" i="13"/>
  <c r="K35" i="13"/>
  <c r="K36" i="13"/>
  <c r="K37" i="13"/>
  <c r="K38" i="13"/>
  <c r="K39" i="13"/>
  <c r="K40" i="13"/>
  <c r="K41" i="13"/>
  <c r="K42" i="13"/>
  <c r="K43" i="13"/>
  <c r="K44" i="13"/>
  <c r="K45" i="13"/>
  <c r="K46" i="13"/>
  <c r="K47" i="13"/>
  <c r="K48" i="13"/>
  <c r="K49" i="13"/>
  <c r="K51" i="13"/>
  <c r="I18" i="13"/>
  <c r="F33" i="13"/>
  <c r="F18" i="13"/>
  <c r="E208" i="13"/>
  <c r="E182" i="13"/>
  <c r="E181" i="13" s="1"/>
  <c r="E176" i="13"/>
  <c r="E165" i="13"/>
  <c r="E154" i="13"/>
  <c r="E143" i="13"/>
  <c r="E132" i="13"/>
  <c r="E91" i="13"/>
  <c r="E90" i="13" s="1"/>
  <c r="E58" i="13"/>
  <c r="E33" i="13"/>
  <c r="E18" i="13"/>
  <c r="E17" i="13" s="1"/>
  <c r="E106" i="13" l="1"/>
  <c r="F17" i="13"/>
  <c r="I57" i="13"/>
  <c r="K18" i="13"/>
  <c r="K33" i="13"/>
  <c r="K50" i="13"/>
  <c r="K17" i="13" l="1"/>
  <c r="K14" i="13" l="1"/>
  <c r="K58" i="13"/>
  <c r="K60" i="13"/>
  <c r="K61" i="13"/>
  <c r="K62" i="13"/>
  <c r="K92" i="13"/>
  <c r="K118" i="13"/>
  <c r="K133" i="13"/>
  <c r="K134" i="13"/>
  <c r="K135" i="13"/>
  <c r="K136" i="13"/>
  <c r="K137" i="13"/>
  <c r="K138" i="13"/>
  <c r="K139" i="13"/>
  <c r="K142" i="13"/>
  <c r="K144" i="13"/>
  <c r="K158" i="13"/>
  <c r="K166" i="13"/>
  <c r="K179" i="13"/>
  <c r="K180" i="13"/>
  <c r="K178" i="13" l="1"/>
  <c r="K177" i="13" l="1"/>
  <c r="K176" i="13" l="1"/>
  <c r="K155" i="13" l="1"/>
  <c r="K132" i="13"/>
  <c r="K156" i="13" l="1"/>
  <c r="K163" i="13"/>
  <c r="K157" i="13"/>
  <c r="K164" i="13"/>
  <c r="K116" i="13"/>
  <c r="K117" i="13"/>
  <c r="K119" i="13"/>
  <c r="K109" i="13"/>
  <c r="K113" i="13"/>
  <c r="K112" i="13"/>
  <c r="K108" i="13"/>
  <c r="J107" i="13"/>
  <c r="K111" i="13"/>
  <c r="K153" i="13"/>
  <c r="K145" i="13"/>
  <c r="J143" i="13"/>
  <c r="K143" i="13" s="1"/>
  <c r="K147" i="13"/>
  <c r="K150" i="13"/>
  <c r="K146" i="13"/>
  <c r="K148" i="13"/>
  <c r="K175" i="13"/>
  <c r="K174" i="13"/>
  <c r="K167" i="13"/>
  <c r="J165" i="13"/>
  <c r="K165" i="13" s="1"/>
  <c r="K172" i="13"/>
  <c r="K107" i="13" l="1"/>
  <c r="J131" i="13"/>
  <c r="J106" i="13" s="1"/>
  <c r="J13" i="13" l="1"/>
</calcChain>
</file>

<file path=xl/sharedStrings.xml><?xml version="1.0" encoding="utf-8"?>
<sst xmlns="http://schemas.openxmlformats.org/spreadsheetml/2006/main" count="1342" uniqueCount="604">
  <si>
    <t>№ п/п</t>
  </si>
  <si>
    <t>Информация о плановых и фактических объемах предоставления регулируемых услуг</t>
  </si>
  <si>
    <t>Наименование регулируемых услуг (товаров, работ) и обслуживаемая территория</t>
  </si>
  <si>
    <t>Единица измерения</t>
  </si>
  <si>
    <t>Количество в натуральных показателях</t>
  </si>
  <si>
    <t>Период предоставления услуги в рамках инвестиционной программы</t>
  </si>
  <si>
    <t>План</t>
  </si>
  <si>
    <t>Факт</t>
  </si>
  <si>
    <t>Информация о фактических условиях и размерах финансирования инвестиционной программы, тысяч тенге</t>
  </si>
  <si>
    <t>Отклонение</t>
  </si>
  <si>
    <t>Причины отклонения</t>
  </si>
  <si>
    <t>Собственные средства</t>
  </si>
  <si>
    <t>Заемные средства</t>
  </si>
  <si>
    <t>Амортизация</t>
  </si>
  <si>
    <t>Прибыль</t>
  </si>
  <si>
    <t>Информация о сопоставлении фактических показателей исполнения инвестиционной программы с показателями, утвержденными в инвестиционной программе**</t>
  </si>
  <si>
    <t>Разъяснение причин отклонения достигнутых фактических показателей от показателей в утвержденной инвестиционной программе</t>
  </si>
  <si>
    <t>Оценка повышения качества и надежности предоставляемых регулируемых услуг и эффективности деятельности</t>
  </si>
  <si>
    <t>Снижение износа (физического) основных фондов (активов), %, по годам реализации в зависимости от утвержденной инвестиционной программы</t>
  </si>
  <si>
    <t>Снижение потерь, %, по годам реализации в зависимости от утвержденной инвестиционной программы</t>
  </si>
  <si>
    <t>Снижение аварийности, по годам реализации в зависимости от утвержденной инвестиционной программы</t>
  </si>
  <si>
    <t>Факт прошлого года</t>
  </si>
  <si>
    <t>Факт текущего года</t>
  </si>
  <si>
    <t>Реконструкция водопроводных сетей</t>
  </si>
  <si>
    <t>п.м.</t>
  </si>
  <si>
    <t>-</t>
  </si>
  <si>
    <t>Снижение расхода сырья, материалов, топлива и энергии в натуральном выражении в зависимости от утвержденной инвестиционной программы, тыс. тенге</t>
  </si>
  <si>
    <t>ед.</t>
  </si>
  <si>
    <t>Приобретение прочего оборудования</t>
  </si>
  <si>
    <t>услуга</t>
  </si>
  <si>
    <t>Технический и авторский надзор над реконструкцией водопроводных сетей</t>
  </si>
  <si>
    <t>Авторский надзор над реконструкцией водопроводных сетей</t>
  </si>
  <si>
    <t>проект</t>
  </si>
  <si>
    <t>Приобретение основных средств</t>
  </si>
  <si>
    <t>Приобретение запорно-регулирующей арматуры</t>
  </si>
  <si>
    <t>Задвижка d=80мм</t>
  </si>
  <si>
    <t>Агрегат сварочный (дизельный)</t>
  </si>
  <si>
    <t>работа</t>
  </si>
  <si>
    <t>Приобретение специальной техники</t>
  </si>
  <si>
    <t>Разработка проектно-сметной документации</t>
  </si>
  <si>
    <t>услуга водоснабжения г. Алматы</t>
  </si>
  <si>
    <t>Отчет о прибылях и убытках* (оперативные данные)</t>
  </si>
  <si>
    <t>Сумма инвестиционной программы, тыс. тенге</t>
  </si>
  <si>
    <t>1.1</t>
  </si>
  <si>
    <t>1.2</t>
  </si>
  <si>
    <t>1.3</t>
  </si>
  <si>
    <t>1.4</t>
  </si>
  <si>
    <t>2.1.1</t>
  </si>
  <si>
    <t>2.1.2</t>
  </si>
  <si>
    <t>2.1.3</t>
  </si>
  <si>
    <t>2.1</t>
  </si>
  <si>
    <t>2.2</t>
  </si>
  <si>
    <t>3.1</t>
  </si>
  <si>
    <t>3.2</t>
  </si>
  <si>
    <t>4.1</t>
  </si>
  <si>
    <t>4.2</t>
  </si>
  <si>
    <t>1.5</t>
  </si>
  <si>
    <t>1.6</t>
  </si>
  <si>
    <t>1.7</t>
  </si>
  <si>
    <t>I</t>
  </si>
  <si>
    <t>Водоисточники</t>
  </si>
  <si>
    <t>Водопроводные сети</t>
  </si>
  <si>
    <t>ІІ</t>
  </si>
  <si>
    <t>1</t>
  </si>
  <si>
    <t>2</t>
  </si>
  <si>
    <t>2.1.4</t>
  </si>
  <si>
    <t>2.1.5</t>
  </si>
  <si>
    <t>2.1.6</t>
  </si>
  <si>
    <t>2.1.7</t>
  </si>
  <si>
    <t>2.1.8</t>
  </si>
  <si>
    <t>2.1.9</t>
  </si>
  <si>
    <t>2.1.10</t>
  </si>
  <si>
    <t>2.1.11</t>
  </si>
  <si>
    <t>3.3</t>
  </si>
  <si>
    <t>3.4</t>
  </si>
  <si>
    <t>1.1.1</t>
  </si>
  <si>
    <t>1.2.1</t>
  </si>
  <si>
    <t>IV</t>
  </si>
  <si>
    <t>3</t>
  </si>
  <si>
    <t>2.2.1</t>
  </si>
  <si>
    <t>2.2.2</t>
  </si>
  <si>
    <t>р/с №</t>
  </si>
  <si>
    <t>Іс-шаралардың атауы</t>
  </si>
  <si>
    <t>Өлшем бірлігі</t>
  </si>
  <si>
    <t>жоспар</t>
  </si>
  <si>
    <t>нақты</t>
  </si>
  <si>
    <t>Пайда және залал туралы есеп*</t>
  </si>
  <si>
    <t xml:space="preserve"> Инвестициялық бағдарламаның сомасы, мың теңге</t>
  </si>
  <si>
    <t>Жоспар</t>
  </si>
  <si>
    <t>Нақты</t>
  </si>
  <si>
    <t>Ауытқу</t>
  </si>
  <si>
    <t>Ауытқу себептері</t>
  </si>
  <si>
    <t>Меншікті қаражат</t>
  </si>
  <si>
    <t>Бекітілген инвестициялық бағдарламаға қарай заттай мәнде шикізат, материалдар, отын және энергия шығыстарының төмендеуі</t>
  </si>
  <si>
    <t>Нақты өткен жылғы</t>
  </si>
  <si>
    <t>Нақты ағымдағы жылғы</t>
  </si>
  <si>
    <t>Бекітілген инвестициялық бағдарламаға қарай іске асыру жылдары бойынша тозудың (физикалық) негізгі қорлардың (активтердің) төмендеуі, %</t>
  </si>
  <si>
    <t>Бекітілген инвестициялық бағдарламаға қарай іске асыру жылдары бойынша ысыраптардың төмендеуі, %</t>
  </si>
  <si>
    <t>Бекітілген инвестициялық бағдарламаға қарай іске асыру жылдары бойынша авариялылықтың төмендеуі</t>
  </si>
  <si>
    <t>Су көздері</t>
  </si>
  <si>
    <t>жоба</t>
  </si>
  <si>
    <t>Сорғы агрегаттарын сатып алу</t>
  </si>
  <si>
    <t>бірлік</t>
  </si>
  <si>
    <t>Су құбыры желілері</t>
  </si>
  <si>
    <t>Жобалау-сметалық құжаттаманы әзірлеу</t>
  </si>
  <si>
    <t>Негізгі құралдарды сатып алу</t>
  </si>
  <si>
    <t>Дәнекерлеу агрегаты (дизель)</t>
  </si>
  <si>
    <t>Арнайы техниканы сатып алу</t>
  </si>
  <si>
    <t>Факт               текущего года</t>
  </si>
  <si>
    <t>4</t>
  </si>
  <si>
    <t>4.2.1</t>
  </si>
  <si>
    <t>4.2.2</t>
  </si>
  <si>
    <t>Изыскательские работы</t>
  </si>
  <si>
    <t>Инженерно-геологические изыскания</t>
  </si>
  <si>
    <t>Топографическая съемка</t>
  </si>
  <si>
    <t>Лесопатология</t>
  </si>
  <si>
    <t>Іздестіру жұмыстары</t>
  </si>
  <si>
    <t>Инженерлік-геологиялық ізденістер</t>
  </si>
  <si>
    <t>Реттеліп көрсетілетін қызметтерді ұсынудың жоспарлы және нақты көлемдері туралы ақпарат</t>
  </si>
  <si>
    <t>Реттеліп көрсетілетін қызметтердің (тауарлардың, жұмыстардың) атауы және қызмет көрсетілетін аумақ</t>
  </si>
  <si>
    <t>Заттай көрсеткіштер мен сан</t>
  </si>
  <si>
    <t>Инвестициялық бағдарлама шеңберінде қызметтерді көрсету кезеңі</t>
  </si>
  <si>
    <t>Инвестициялық бағдарламаны қаржыландырудың нақты шарттары мен мөлшері туралы ақпарат, мың тенге</t>
  </si>
  <si>
    <t>Пайда</t>
  </si>
  <si>
    <t>Қарыз қаражаты</t>
  </si>
  <si>
    <t>Бюджет қаражаты</t>
  </si>
  <si>
    <t xml:space="preserve">Инвестициялық бағдарламаны орындаудың нақты көрсеткіштерін инвестициялық бағдарламада бекітілген көрсеткіштермен салыстыру туралы ақпарат ** </t>
  </si>
  <si>
    <t>Қол жеткізілген нақты көрсеткіштер дің бекітілген инвестициялық бағдарламадағы көрсеткіш термен ауытқу себептерін түсіндіру</t>
  </si>
  <si>
    <t>Ұсынылатын реттеліп көрсетілетін қызметтердің сапасы мен сенімділігін және қызметтің тиімділігін арттыруды бағалау</t>
  </si>
  <si>
    <t>Наименование мероприятий</t>
  </si>
  <si>
    <t>Алматы қаласы су мен жабдықтау қызметі</t>
  </si>
  <si>
    <t>форма 21</t>
  </si>
  <si>
    <t>Правил формирования тарифов</t>
  </si>
  <si>
    <t>Утвержденных приказом Министра</t>
  </si>
  <si>
    <t>национальной экономики Республики Казахстан</t>
  </si>
  <si>
    <t>от 19 ноября 2019 года</t>
  </si>
  <si>
    <t>3.1.1</t>
  </si>
  <si>
    <t>3.1.2</t>
  </si>
  <si>
    <t>4.1.1</t>
  </si>
  <si>
    <t>4.1.2</t>
  </si>
  <si>
    <t>Приобретение насосных агрегатов</t>
  </si>
  <si>
    <t>1.8</t>
  </si>
  <si>
    <t>1.9</t>
  </si>
  <si>
    <t>2.2.3</t>
  </si>
  <si>
    <t>2.2.4</t>
  </si>
  <si>
    <t>2.2.5</t>
  </si>
  <si>
    <t>2.2.6</t>
  </si>
  <si>
    <t>2.2.7</t>
  </si>
  <si>
    <t>2.2.8</t>
  </si>
  <si>
    <t>2.2.9</t>
  </si>
  <si>
    <t>2.2.10</t>
  </si>
  <si>
    <t>2.2.11</t>
  </si>
  <si>
    <t>2.2.12</t>
  </si>
  <si>
    <t>2.2.13</t>
  </si>
  <si>
    <t>2.2.14</t>
  </si>
  <si>
    <t>3.2.1</t>
  </si>
  <si>
    <t>Оценка воздействия на окружающую среду (ОВОС)</t>
  </si>
  <si>
    <t>3.2.1.1</t>
  </si>
  <si>
    <t>3.2.1.2</t>
  </si>
  <si>
    <t>3.2.1.3</t>
  </si>
  <si>
    <t>3.2.1.4</t>
  </si>
  <si>
    <t>3.2.1.5</t>
  </si>
  <si>
    <t>3.2.1.6</t>
  </si>
  <si>
    <t>3.2.1.7</t>
  </si>
  <si>
    <t>3.2.1.8</t>
  </si>
  <si>
    <t>3.2.2</t>
  </si>
  <si>
    <t>3.2.2.1</t>
  </si>
  <si>
    <t>3.2.2.2</t>
  </si>
  <si>
    <t>3.2.2.3</t>
  </si>
  <si>
    <t>3.2.2.4</t>
  </si>
  <si>
    <t>3.2.2.5</t>
  </si>
  <si>
    <t>3.2.2.6</t>
  </si>
  <si>
    <t>3.2.2.7</t>
  </si>
  <si>
    <t>3.2.2.8</t>
  </si>
  <si>
    <t>3.2.3</t>
  </si>
  <si>
    <t>3.2.3.1</t>
  </si>
  <si>
    <t>3.2.3.2</t>
  </si>
  <si>
    <t>3.2.3.3</t>
  </si>
  <si>
    <t>3.2.3.4</t>
  </si>
  <si>
    <t>3.2.3.5</t>
  </si>
  <si>
    <t>3.2.3.6</t>
  </si>
  <si>
    <t>3.2.3.7</t>
  </si>
  <si>
    <t>3.2.3.8</t>
  </si>
  <si>
    <t>3.2.4</t>
  </si>
  <si>
    <t>3.2.4.1</t>
  </si>
  <si>
    <t>3.2.4.2</t>
  </si>
  <si>
    <t>3.2.4.3</t>
  </si>
  <si>
    <t>3.2.4.4</t>
  </si>
  <si>
    <t>3.2.4.5</t>
  </si>
  <si>
    <t>3.2.4.6</t>
  </si>
  <si>
    <t>3.2.4.7</t>
  </si>
  <si>
    <t>3.2.4.8</t>
  </si>
  <si>
    <t>3.2.4.9</t>
  </si>
  <si>
    <t>3.2.4.10</t>
  </si>
  <si>
    <t>3.3.1</t>
  </si>
  <si>
    <t>3.3.2</t>
  </si>
  <si>
    <t>3.3.3</t>
  </si>
  <si>
    <t>3.3.4</t>
  </si>
  <si>
    <t>Экспертиза проектов</t>
  </si>
  <si>
    <t>3.4.1</t>
  </si>
  <si>
    <t>3.4.2</t>
  </si>
  <si>
    <t>3.4.3</t>
  </si>
  <si>
    <t>3.4.4</t>
  </si>
  <si>
    <t>4.1.3</t>
  </si>
  <si>
    <t>4.1.4</t>
  </si>
  <si>
    <t>4.1.5</t>
  </si>
  <si>
    <t>Задвижка d=50мм</t>
  </si>
  <si>
    <t xml:space="preserve">Мотопомпа дизельная </t>
  </si>
  <si>
    <t>2.1.12</t>
  </si>
  <si>
    <t>2.1.13</t>
  </si>
  <si>
    <t>2.1.14</t>
  </si>
  <si>
    <t>Қоршаған ортаға әсерді бағалау (ҚОӘБ)</t>
  </si>
  <si>
    <t>Орман патологиясы</t>
  </si>
  <si>
    <t>Қайта құру объектілерінің жай-күйін техникалық тексеру</t>
  </si>
  <si>
    <t>Бекіту-реттеу арматурасын сатып алу</t>
  </si>
  <si>
    <t>Дизельді мотопомпа</t>
  </si>
  <si>
    <t>Генератор, қуаты 5,5 кВт</t>
  </si>
  <si>
    <t>Басқа жабдықтарды сатып алу</t>
  </si>
  <si>
    <t>Су құбыры желілерін қайта құру</t>
  </si>
  <si>
    <t>Су құбыры желілерін қайта құруды техникалық және авторлық қадағалау</t>
  </si>
  <si>
    <t>Су құбыры желілерін қайта құруды авторлық қадағалау</t>
  </si>
  <si>
    <t>Бас директор</t>
  </si>
  <si>
    <t xml:space="preserve">И. Казиев </t>
  </si>
  <si>
    <t>Бас директордың экономика және қаржы жөніндегі орынбасары</t>
  </si>
  <si>
    <t>Н. Хасенбаев</t>
  </si>
  <si>
    <t>Алматы қаласы энергетика және сумен жабдықтау басқармасының шаруашылық жүргізу құқығындағы «Алматы Су» мемлекеттік коммуналдық кәсіпорыны</t>
  </si>
  <si>
    <t xml:space="preserve"> ГКП на ПХВ "Алматы Су" Управления энергетики и водоснабжения г. Алматы </t>
  </si>
  <si>
    <t>Бюджетные средства</t>
  </si>
  <si>
    <t xml:space="preserve"> Қазақстан Республикасы</t>
  </si>
  <si>
    <t xml:space="preserve">Ұлттық экономика министрінің </t>
  </si>
  <si>
    <t xml:space="preserve">№90 бұйрығымен бекітілген </t>
  </si>
  <si>
    <t>Тарифтер қалыптастыру қағидаларының</t>
  </si>
  <si>
    <t>21 нысаны</t>
  </si>
  <si>
    <t>Задвижка  Д=150 10ру</t>
  </si>
  <si>
    <t>Задвижка  Д=200 10ру</t>
  </si>
  <si>
    <t>Задвижка  Д=500 10 ру</t>
  </si>
  <si>
    <t>2.2.15</t>
  </si>
  <si>
    <t>2.2.16</t>
  </si>
  <si>
    <t>ед</t>
  </si>
  <si>
    <t>Обратный клапан фланцевый Д=150 10ру</t>
  </si>
  <si>
    <t>2.3</t>
  </si>
  <si>
    <t>2.3.1</t>
  </si>
  <si>
    <t>2.3.2</t>
  </si>
  <si>
    <t>2.4</t>
  </si>
  <si>
    <t>4.2.3</t>
  </si>
  <si>
    <t>4.2.4</t>
  </si>
  <si>
    <t>Задвижка d=150мм</t>
  </si>
  <si>
    <t>Задвижка d=250мм</t>
  </si>
  <si>
    <t>Задвижка d=300мм</t>
  </si>
  <si>
    <t xml:space="preserve">Мотопомпа бензиновая </t>
  </si>
  <si>
    <t>Реконструкция водопроводных сетей. Водопроводная сеть по ул.Шевченко №157; ул.Клочкова №32, 47; ул.Жарокова №20; ул.Джамбула №188, 192 в Алмалинском районе города Алматы</t>
  </si>
  <si>
    <t>Реконструкция водопроводных сетей. Водопроводная сеть по ул.Маршака от ул.Васнецова на юг до тупика (до дома ул.Маршака №80) в Алмалинском районе города Алматы.</t>
  </si>
  <si>
    <t>Приобретение насосных агрегатов, запорно-регулирующей арматуры, трансформаторной подстанции, силовых трансформаторов и прочего оборудования</t>
  </si>
  <si>
    <t>3.1.3</t>
  </si>
  <si>
    <t>3.1.4</t>
  </si>
  <si>
    <t>3.1.5</t>
  </si>
  <si>
    <t>3.1.6</t>
  </si>
  <si>
    <t>3.1.7</t>
  </si>
  <si>
    <t>3.1.8</t>
  </si>
  <si>
    <t>3.1.9</t>
  </si>
  <si>
    <t>3.1.10</t>
  </si>
  <si>
    <t>3.1.11</t>
  </si>
  <si>
    <t>3.1.12</t>
  </si>
  <si>
    <t>3.1.13</t>
  </si>
  <si>
    <t>қызмет көрсету</t>
  </si>
  <si>
    <t>Сорғы агрегаттарын, бекіту-реттеу арматурасын, трансформаторлық қосалқы станцияны, күштік трансформаторларды және өзге де жабдықтарды сатып алу</t>
  </si>
  <si>
    <t>Ысырма D=150 10ру</t>
  </si>
  <si>
    <t>Ысырма d=200 10ру</t>
  </si>
  <si>
    <t>Ысырма Д=500 10 ру</t>
  </si>
  <si>
    <t>Топографиялық түсірілім</t>
  </si>
  <si>
    <t xml:space="preserve">d=50мм ысырма </t>
  </si>
  <si>
    <t xml:space="preserve">d=80мм ысырма </t>
  </si>
  <si>
    <t xml:space="preserve">d=150мм ысырма </t>
  </si>
  <si>
    <t xml:space="preserve">d=250мм ысырма </t>
  </si>
  <si>
    <t xml:space="preserve">d=300мм ысырма </t>
  </si>
  <si>
    <t>Бензин мотопомпасы</t>
  </si>
  <si>
    <t>*Қоса беріледі</t>
  </si>
  <si>
    <t>Генеральный директор</t>
  </si>
  <si>
    <t>И. Казиев</t>
  </si>
  <si>
    <t>Заместитель генерального директора по экономике и финансам</t>
  </si>
  <si>
    <t>*қоса беріледі</t>
  </si>
  <si>
    <t>*прилагается</t>
  </si>
  <si>
    <t>Всего по услуге водоснабжения на 2024 год</t>
  </si>
  <si>
    <t>Работа по разработке проектно-сметной документации постоянное электроснабжение насоснойстанции объектов «Думан-1,2</t>
  </si>
  <si>
    <t>Погружной насос с раздельной системой охлаждения производительностью 120м³/час с напором 90м</t>
  </si>
  <si>
    <t>Насосный агрегат Д-200-90, производительность 200 м3/час, напор 90 м. Электродвигатель 90 кВт со шкафомуправления на базе ЧРП</t>
  </si>
  <si>
    <t>Центробежный насос двухстороннего входа Q=190м3ч Н=92м в комплекте со шкафом управления на базе ЧРП</t>
  </si>
  <si>
    <t>Центробежный насос двухстороннего входа в комплекте со шкафом управления на базе ЧРП</t>
  </si>
  <si>
    <t>Центробежный насос двухстороннего входа Q=3200м3ч, Н=75м без электродвигателя, с муфтой и монтажем</t>
  </si>
  <si>
    <t>Дренажный насос с пропускной способностью от 10 до 19,8 м3/час, напряжение от сети 400 В</t>
  </si>
  <si>
    <t>Дренажный насос с пропускной способностью от 10 до 37 м3/час, напряжение от сети 220 В</t>
  </si>
  <si>
    <t>Электропогружной насос, производительность 6,5 м3/ч, напор 235м, электродвигатель 7,5 кВт</t>
  </si>
  <si>
    <t>Электропогружной насос, производительность 16 м3/ч, напор 190м, электродвигатель 15 кВт. В комплекте с СУЗ на базе УПП</t>
  </si>
  <si>
    <t>Электропогружной насос, производительность 40 м3/ч, напор 180м, электродвигатель 32 кВт</t>
  </si>
  <si>
    <t>Погружной насос с раздельной системой охлаждения производительностью 40м³/час с напором 120м, электродвигатель 18,5кВт. В комплекте СУЗ на базе УПП</t>
  </si>
  <si>
    <t>Погружной насос с раздельной системой охлаждения производительностью 40м³/час с напором 90м, электродвигатель 15 кВт</t>
  </si>
  <si>
    <t>Электропогружной насос, производительность 160 м3/ч, напор 100м, электродвигатель 59-65 кВт. В комплекте с СУЗ на базе УПП для электродвигателя 70 кВт</t>
  </si>
  <si>
    <t>Насос двухстороннего входа марка Grundfos Q500m Н65m тип горизонтальный.</t>
  </si>
  <si>
    <t>Задвижка с электроприводом со щитом управления d=500мм, 10 атм, стальная</t>
  </si>
  <si>
    <t>Задвижка Ду-600мм Ру-10, чугун, с электроприводом (фланцы, метизы в комплекте)</t>
  </si>
  <si>
    <t>Задвижка Ду-400мм Ру-10, чугун, с электроприводом (фланцы, метизы в комплекте)</t>
  </si>
  <si>
    <t>Задвижка Ду-350мм Ру-10, чугун, с ручным приводом (фланцы, метизы в комплекте)</t>
  </si>
  <si>
    <t>Задвижка Ду-300мм Ру-10, чугун, с ручным приводом (фланцы, метизы в комплекте)</t>
  </si>
  <si>
    <t>Задвижка Ду-200мм Ру-10, чугун, с электроприводом IP-68 (фланцы, метизы в комплекте)+ шкаф управления</t>
  </si>
  <si>
    <t xml:space="preserve">Задвижка Ду-80мм Ру-10, чугун, с ручным приводом </t>
  </si>
  <si>
    <t xml:space="preserve">Задвижка Ду-50мм Ру-10, чугун, с ручным приводом </t>
  </si>
  <si>
    <t>Обратный клапан фланцевый Д=200 10ру</t>
  </si>
  <si>
    <t>Обратный клапан фланцевый Д=250 10ру</t>
  </si>
  <si>
    <t>Обратный клапан Ду-300мм, Ру10, чугун, фланцевый, шаровый (фланцы, метизы в комплекте)</t>
  </si>
  <si>
    <t>Обратный клапан Ду-80мм, Ру10, чугун, одностворчатый "хлопушка"</t>
  </si>
  <si>
    <t>Закуп бактерицидных установок (25 м3)</t>
  </si>
  <si>
    <t>Закуп бактерицидных установок (20 м3)</t>
  </si>
  <si>
    <t xml:space="preserve">Закуп ультразвуковых расходомеров </t>
  </si>
  <si>
    <t>Плита вибрационная</t>
  </si>
  <si>
    <t>Сварочный аппарат</t>
  </si>
  <si>
    <t>Проведение демонтажа грузоподъемного механизма (тельфера) и монтаж нового грузоподъемного механизма (тельфера г/п 10 тонн)</t>
  </si>
  <si>
    <t>2.3.3</t>
  </si>
  <si>
    <t>2.3.4</t>
  </si>
  <si>
    <t>2.3.5</t>
  </si>
  <si>
    <t>2.3.6</t>
  </si>
  <si>
    <t>Реконструкция водопроводной сети по ул.Саина от ул.Жубанова до ул.Толе би (восточная сторона) в Ауэзовском районе г.Алматы</t>
  </si>
  <si>
    <t>Реконструкция водопроводной сети по ул.Толе би (южная сторона) от ул.Утеген батыра до ул.Саина в Ауэзовском районе г.Алматы</t>
  </si>
  <si>
    <t xml:space="preserve">Реконструкция водопроводных сетей. Водопроводная сеть в микрорайоне Самал-1, проходной канал,  в Медеуском районе города Алматы. </t>
  </si>
  <si>
    <t xml:space="preserve">Реконструкция водопроводных сетей. Водопроводная сеть в микрорайоне Самал-2, проходной канал, в Медеуском районе города Алматы. </t>
  </si>
  <si>
    <t>Реконструкция водопроводных сетей. Водопроводная сеть по ул. Маркова от пр. Аль-Фараби до ул. Габдуллина в Бостандыкском районе города Алматы (d-150мм).</t>
  </si>
  <si>
    <t>Реконструкция водопроводных сетей. Водопроводная сеть по ул.Тургут Озала № 53, 55, 59, 61, 63, 65 выше ул.Дуйсенова, по ул. Тургут Озала № 82, 84, 82а, 84а, 67, 67а; по ул.Гайдара № 75 в Алмалинском районе города Алматы  (d-50, 63, 100, 150мм).</t>
  </si>
  <si>
    <t>Реконструкция водопроводных сетей. Водопроводная сеть по по ул.Навои от пр.Аль-Фараби до ул.Биржана, переход ул.Навои и на север водопровод жилых домов по ул.Навои №310, 310а, 312, 312а, 314, 314а, 316, 320 в Бостандыкском районе города Алматы (d-50, 80, 100, 150, 200мм).</t>
  </si>
  <si>
    <t>Реконструкция водопроводных сетей. Водопроводная сеть по ул.Спасская от ВК-86 на север до ВК-15, ввод в дома № 63, 63а, 63б, 65, 65а, ул К.Цеткина № 74, 76 в Турксибском районе города Алматы (d-150мм).</t>
  </si>
  <si>
    <t>Реконструкция водопроводных сетей. Водопроводная сеть по ул.Чайковского от куста №16 до ул.Гоголя в Алмалинском районе города Алматы  (d-325мм -234м ; Ст.; d-110мм -135,6м, d-63мм -128,4м,ПЭ).</t>
  </si>
  <si>
    <t>Реконструкция водопроводных сетей. Водопроводная сеть по ул. Желтоксан №166, 166а, по пр. Абая,47, по ул. Абылайхана,147 в Алмалинском районе города Алматы.</t>
  </si>
  <si>
    <t xml:space="preserve">Реконструкция водопроводных сетей. Водопроводная сеть по ул.Шевченко 112, ул. Байтурсынова 72,74  в Алмалинском районе города Алматы. </t>
  </si>
  <si>
    <t>Реконструкция водопроводных сетей. Водопроводная сеть по ул.Кабанбай батыра №260, ул. Карасай батыра № 156, между ул.Ауэзова и ул.Айтиева в Алмалинском районе г.Алматы.</t>
  </si>
  <si>
    <t>Реконструкция водопроводных сетей. Водопроводная сеть по ул.Тимирязева от ул.Байзакова до ул.Манаса, от ул.Тимирязева до ул.Габдуллина в Бостандыкском районе г.Алматы.</t>
  </si>
  <si>
    <t>Реконструкция водопроводных сетей. Водопроводная сеть по ул.Болтирик Шешена от ул.Ипподромная до ул.Жангельдина в Жетысуском районе города Алматы.</t>
  </si>
  <si>
    <t>Реконструкция водопроводных сетей. Водопроводная сеть по ул.Текелийская от пр.Райымбека до ул.Магаданская дом № 17, далее по ул.Текелийская до пер.Стрелецкий и до ул.Бокеева в Алатауском районе города Алматы.</t>
  </si>
  <si>
    <t xml:space="preserve">Реконструкция водопроводных сетей. Водопроводная сеть по ул.Жакыбаева от ул.Жуалы №126 до ул.Жунисова №2б в Наурызбайском районе г.Алматы. </t>
  </si>
  <si>
    <t xml:space="preserve">Реконструкция водопроводных сетей. Водопроводная сеть в микрорайоне "Алмагуль" западнее ул.Жарокова от дома №8 до ул.Ходжанова в Бостандыкском районе г.Алматы. </t>
  </si>
  <si>
    <t xml:space="preserve">Реконструкция водопроводных сетей. Водопроводная сеть по ул.Черновицкая от ул.Бокейханова №46 до дома ул.Бокейханова №173 и по ул.Черновицкая от дома №77 до дома №108 в Жетысуском районе города Алматы. </t>
  </si>
  <si>
    <t xml:space="preserve">Реконструкция водопроводных сетей. Водопроводная сеть в микрорайоне "Алмагуль" дома №19, 20, 21, 22, 23, 24, т25, 26 в Бостандыкском районе г.Алматы. </t>
  </si>
  <si>
    <t>Реконструкция водопроводных сетей. Водопроводная сеть по ул.Бокеева от пр.Райымбека до ул.Сахалинская дом №3, далее по ул.Бокеева от дома №92 до пр.Рыскулова в Алатауском районе города Алматы.</t>
  </si>
  <si>
    <t xml:space="preserve">Реконструкция водопроводных сетей. Водопроводная сеть по ул.Улугбека (микрорайоны "Жетысу 1, 2") от ул.Саина до ул.Момышулы в Ауэзовском районе г.Алматы. </t>
  </si>
  <si>
    <t xml:space="preserve">Реконструкция водопроводных сетей. Водопроводная сеть по ул.Кабанбай батыра 122 от ул. Желтоксан до ул.Наурызбай батыра в Алмалинском районе города Алматы. </t>
  </si>
  <si>
    <t xml:space="preserve">Реконструкция водопроводных сетей. Водопроводная сеть по микрорайону "Мамыр-4", западнее ул.Саина от ул.Шаляпина до пр.Абая в Ауэзовском районе г.Алматы. </t>
  </si>
  <si>
    <t xml:space="preserve">Реконструкция водопроводных сетей. Водопроводная сеть по ул.Акпаева от пр.Рыскулова №45 до пр.Сейфуллина №287 в Жетысуском районе города Алматы. </t>
  </si>
  <si>
    <t xml:space="preserve">Реконструкция водопроводных сетей. Водопроводная сеть по ул.Джандосова дома №36, 36а, бульвар Бухар жирау №75, 75/1, 75/2 в Бостандыкском районе г.Алматы. </t>
  </si>
  <si>
    <t xml:space="preserve">Реконструкция водопроводных сетей. Водопроводная сеть по микрорайону "Аксай-1" по ул.Толе би от ул.Саина до ул.Момыш-улы в Ауэзовском районе г.Алматы. </t>
  </si>
  <si>
    <t xml:space="preserve">Реконструкция водопроводных сетей. Водопроводная сеть по микрорайону "Аксай-4", севернее ул.Улугбека от ул Саина до ул.Момышулы в Ауэзовском районе г.Алматы. </t>
  </si>
  <si>
    <t>Реконструкция водопроводных и сетей. Водопроводная сеть по ул.Таирова от ул.Уштобинской до ВК-372 б в Медеуском районе города Алматы.</t>
  </si>
  <si>
    <t>Реконструкция водопроводных сетей. Водопроводная сеть по ул.Стрелецкая от пр.Райымбека до ул.Стрелецкая дом №39 и от ул.Стрелецкой дом №26 по ул.Ишимская до ул.Бокеева в Алатауском районе города Алматы.</t>
  </si>
  <si>
    <t>1.10</t>
  </si>
  <si>
    <t>1.11</t>
  </si>
  <si>
    <t>1.12</t>
  </si>
  <si>
    <t>1.13</t>
  </si>
  <si>
    <t>1.14</t>
  </si>
  <si>
    <t>1.15</t>
  </si>
  <si>
    <t>1.16</t>
  </si>
  <si>
    <t>1.17</t>
  </si>
  <si>
    <t>1.18</t>
  </si>
  <si>
    <t>1.19</t>
  </si>
  <si>
    <t>1.20</t>
  </si>
  <si>
    <t>1.21</t>
  </si>
  <si>
    <t>1.22</t>
  </si>
  <si>
    <t>1.23</t>
  </si>
  <si>
    <t>1.24</t>
  </si>
  <si>
    <t>1.25</t>
  </si>
  <si>
    <t>1.26</t>
  </si>
  <si>
    <t>1.27</t>
  </si>
  <si>
    <t>1.28</t>
  </si>
  <si>
    <t>1.29</t>
  </si>
  <si>
    <t>1.30</t>
  </si>
  <si>
    <t>1.31</t>
  </si>
  <si>
    <t>Реконструкция водопроводной сети. Водопроводная сеть по ул.Магаданская от ул.Альпийская д.13 до пр.Рыскулова по
пер.Магаданский от ул.Магадаская до ул. Бокеева</t>
  </si>
  <si>
    <t>Реконструкция водопроводных сетей. Водопроводная сеть по ул.Шухова от ул.Пензенской до ул.Оренбургской в Медеуском районе города Алматы</t>
  </si>
  <si>
    <t>Реконструкция водопроводных сетей. Водопроводная сеть по бульвару Бухар Жырау, от ул.Ауэзова до ул.Байзакова в Бостандыкском районе города Алматы (d-50, 80, 100,150мм)</t>
  </si>
  <si>
    <t>Реконструкция водопроводной сети по ул.Братская, ул.Фадеева, ул.Самаркандская, ул.Магаданская, ул.Горняцкая, пер.Благовещенский, ул.Черемховская,  ул.Мажорова, ул.Таджикская, ул.Листа, ул.Ленгерская, ул.Альпийская, ул.Коунрадская в Алатауском районе г.Алматы</t>
  </si>
  <si>
    <t>Реконструкция водопроводной сети по ул.Немировича-Данченко, ул.Ясная Поляна, ул. 9-го Января, ул.Братская, ул.2-я Братская, ул.2-я Фадеева, ул.Магаданская в Алатауском районе г.Алматы</t>
  </si>
  <si>
    <t>Реконструкция водопроводной сети по ул.Майкопская и ул.Есенина до ул.Ахрименко,  по ул.Ахрименко до пр.Рыскулова и пр.Райымбека, по ул.Карпатская в Алатауском районе г.Алматы</t>
  </si>
  <si>
    <t xml:space="preserve">Реконструкция водопроводной сети по ул. Шагабутдинова от ул. Айтеке би до ул. Карасай батыра в Алмалинском районе г. Алматы </t>
  </si>
  <si>
    <t>Реконструкция водопроводной сети по ул.Манаса переход через пр.Абая на север, от ул.Манаса до ул.Биокомбинатская, от ул.Биокомбинатская внутриквартально до ул.Курмангазы, по ул.Курмангазы от ул.Байзакова до ул.Досмухамедова в Алмалинском районе г.Алматы</t>
  </si>
  <si>
    <t>Реконструкция водопроводной сети по ул.Курмангазы от пр.Назарбаева до ул.Желтоксан в Алмалинском районе г.Алматы</t>
  </si>
  <si>
    <t>Реконструкция водопроводных сетей по ул.Айтеке би от ул.Кожамкулова до ул.Панфилова в Алмалинском районе г.Алматы</t>
  </si>
  <si>
    <t>Реконструкция водопроводных сетей по ул.Гастелло от дома №76 до ул.Мусоргского в Жетысуском районе г.Алматы</t>
  </si>
  <si>
    <t>Реконструкция водопроводных сетей по ул.Баишева от ул.Мусоргского до ул.Кулыншак в Жетысуском районе г.Алматы</t>
  </si>
  <si>
    <t>Реконструкция водопроводной сети по ул.Есенберлина от ул.Орманова до ул.Шакшак Жанибек в Медеуском районе г.Алматы</t>
  </si>
  <si>
    <t>Реконструкция водопроводной сети по ул.Илийский тракт от ул.Соболева до ул.Лавренева в Турксибском районе г.Алматы</t>
  </si>
  <si>
    <t>Реконструкция водопроводной сети по ул.Молдагалиева от ул.Бурундайская до ул.Суюнбая в Турксибском районе г.Алматы</t>
  </si>
  <si>
    <t>Реконструкция водопроводной сети по улицам Бобруйская от дома №45, по ул.Курская, ул.Калининградская, ул.Докучаева, ул.Нальчикская, ул.Курчатова до ул.Войкого в Алатауском районе г.Алматы.</t>
  </si>
  <si>
    <t>Реконструкция водопроводных сетей по ул.Успенского на север от ул.Крамского до ул.Сейфуллина ВК-103 от ВК-105 на юг по ул.Филатова до ул.Крамского в Турксибском районе города Алматы.</t>
  </si>
  <si>
    <t xml:space="preserve"> Реконструкция водопроводных сетей по ул.Басенова от ул.20-я линия до ул.Жарокова в Бостандыкском районе г.Алматы.</t>
  </si>
  <si>
    <t xml:space="preserve"> Реконструкция водопроводных сетей по ул.Красногорская от ВК-25 по ул.Дегдар до ВК-38 в Турксибском районе города Алматы.</t>
  </si>
  <si>
    <t>Реконструкция водопроводных сетей по ул.Остроумова от ВК№68 до ВК№30 в Турксибском районе г.Алматы.</t>
  </si>
  <si>
    <t>Реконструкция водопроводных сетей по ул.Кипренского от ул.Акан Серы до ул.Егорова в Турксибском районе города Алматы.</t>
  </si>
  <si>
    <t>Реконструкция водопроводных сетей по ул.Енисейская, по ул.Ташитова, ул.Казакпаева до ул.Кожедуба в Турксибском районе г.Алматы.</t>
  </si>
  <si>
    <t>Реконструкция водопроводных сетей в микрорайоне «Кокмайса (Дорожник)» в Жетысуском районе г.Алматы.</t>
  </si>
  <si>
    <t>Реконструкция водопроводных сетей по ул.Поповича от ул.Халиуллина до ул.Целиноградская, по ул.Целиноградская до ул.Морозова, по ул.Шарипова от ул.Поповича ВК-35-83 до ул.И.Коныра ВК-3050 в Медеуском районе г.Алматы</t>
  </si>
  <si>
    <t>Новая кабельная линия ЛЭП-1кВ от ТП-5056 до объекта "Маяк-54" в г.Алматы</t>
  </si>
  <si>
    <t xml:space="preserve">Реконструкция водопроводных сетей. Водопроводная сеть по ул. Кабанбай батыра №135, 137, по ул. Муратбаева №160 В Алмалинском районе г. Алматы </t>
  </si>
  <si>
    <t>Реконструкция водопроводных сетей. Водопроводная сеть по пр. Сейфуллина, 534 от пр. Абая до ул. Курмангазы в Алмалинском районе г. Алматы</t>
  </si>
  <si>
    <t>Реконструкция водопроводных сетей. Водопроводная сеть по ул. Мусоргского в Жетысуском районе г. Алматы</t>
  </si>
  <si>
    <t>Реконструкция водопроводных сетей. Водопроводная сеть по ул. Ермака в Жетысуском районе г. Алматы</t>
  </si>
  <si>
    <t>Реконструкция водопроводных сетей. Водопроводная сеть по ул. Кожамкулова №132, 130, 128, по ул. Айтеке би №151 в Алмалинском районе г. Алматы</t>
  </si>
  <si>
    <t>Реконструкция водопроводных сетей. Водопроводная сеть по ул. Белорусская в Жетысуском районе г. Алматы</t>
  </si>
  <si>
    <t>Реконструкция водопроводных сетей. Водопроводная сеть по ул. Кутузова от ул.Шакшак Жанибек до ул. Бестужаева; по ул. Учительская от ул. Шакшак Жанибек до ул. Тюленина в Медеуском районе г. Алматы</t>
  </si>
  <si>
    <t>Реконструкция водопроводных сетей. Водопроводная сеть по ул. Волочаевская в Жетысуском районе г. Алматы</t>
  </si>
  <si>
    <t>Реконструкция водопроводных сетей от ул. Черноморская, ул. Ломоносова, до ул. Уссурийская в Жетысуском районе г. Алматы</t>
  </si>
  <si>
    <t>Реконструкция водопроводных сетей. Водопроводная сеть по ул. Макатаева №140,128,130,126/1,126; по ул. Наурызбай батыра, 19,21,21/1,21/2,23,25; по пр. Сейфуллина, 422, 424; по пр. Жибек жолы, 127, 125, 123</t>
  </si>
  <si>
    <t xml:space="preserve">Экспертиза: «Реконструкция водовода от ВК-2079ж по территории ЦПКиО г. Алматы до ул. Орманова, по ул. Орманова до ул. Базарбаева, по ул. Базарбаева до ул. Кумай (ВК-2455а) в Медеуском районе г. Алматы» </t>
  </si>
  <si>
    <t xml:space="preserve">Экспертиза:«Реконструкция водопроводных сетей от ул.Б.Хмельницкого  по ул.Тажибаева, ул.Бакинская, ул.Физули до ул.Майлина в Турксибском районе г.Алматы» </t>
  </si>
  <si>
    <t xml:space="preserve">Экспертиза: «Реконструкция водопроводных сетей по ул.Герцена от ул.Рыскулова до ул.Тюлькубасская угол ул.Вильямса в Жетысуском районе г.Алматы» </t>
  </si>
  <si>
    <t xml:space="preserve">Экспертиза: "Реконструкция водовода по пр.Рыскулова между зонами водоснабжения (закольцовка существующих сетей от водопроводной площадки №29 до водозаборного куста №3 по ул.Саина) в г.Алматы" </t>
  </si>
  <si>
    <t>Приобретение насосов</t>
  </si>
  <si>
    <t>Насос КМ-65-50-125</t>
  </si>
  <si>
    <t>Насос КМ-65-50-160</t>
  </si>
  <si>
    <t>Насос КМ-80-65-160</t>
  </si>
  <si>
    <t>Насос КМ-80-50-200</t>
  </si>
  <si>
    <t>Дренажный насос "Гном"</t>
  </si>
  <si>
    <t>Задвижка d=200мм</t>
  </si>
  <si>
    <t>Затвор d=1000мм</t>
  </si>
  <si>
    <t>Генератор бензиновый, мощностью 5,5кВт</t>
  </si>
  <si>
    <t>Гидравлический аппарат стыковой  сварки  труб и фитингов из ПЭ,ПП, PVDF Д=63 до Д=160</t>
  </si>
  <si>
    <t>Автоматизация систем управления производственным процессом</t>
  </si>
  <si>
    <t>Автоматизация информационных систем</t>
  </si>
  <si>
    <t>Создание автоматизированной системы коммерческого учета электроэнергии (АСКУЭ)</t>
  </si>
  <si>
    <t xml:space="preserve">Услуга по авторскому надзору </t>
  </si>
  <si>
    <t>Услуга по авторскому надзору за строительством объекта: "Создание автоматизированной системы коммерческого учета электроэнергии (АСКУЭ)"</t>
  </si>
  <si>
    <t>III</t>
  </si>
  <si>
    <t>Аварийная восстановительная машина</t>
  </si>
  <si>
    <t>Автомобиль специализированный</t>
  </si>
  <si>
    <t>2024 год</t>
  </si>
  <si>
    <t>Отчёт об исполнении инвестиционной программы субъекта естественной монополии за 2024 год</t>
  </si>
  <si>
    <t>неисполнено</t>
  </si>
  <si>
    <t>2024 жылға арналған сумен жабдықтау қызметі бойынша барлығы</t>
  </si>
  <si>
    <t>2024 жыл</t>
  </si>
  <si>
    <t>Жобалық-сметалық құжаттаманы әзірлеу бойынша жұмыс "Думан-1,2" объектілерінің сорғы станциясын тұрақты электрмен жабдықтау</t>
  </si>
  <si>
    <t>Өнімділігі 120 м3/сағ 90 м қысыммен бөлек салқындату жүйесі бар суасты сорғысы</t>
  </si>
  <si>
    <t>Д-200-90 сорғы агрегаты, өнімділігі 200 м3/сағ, басы 90 м. ЧРП негізінде басқару шкафы бар 90 кВт электр қозғалтқышы</t>
  </si>
  <si>
    <t>Екіжақты кіреберістің орталықтан тепкіш сорғысы ҚРП негізінде басқару шкафымен жиынтықта</t>
  </si>
  <si>
    <t>Екі жақты кіріс центрифугалық сорғы Q=190м3сағ Н = 92М CHRP негізіндегі басқару шкафымен бірге</t>
  </si>
  <si>
    <t>Екі жақты кіріс центрифугалық сорғы Q=3200 м3 сағ, Н=75М электр қозғалтқышы жоқ, ілінісу және монтаждау</t>
  </si>
  <si>
    <t>Өткізу қабілеті сағатына 10-нан 19,8 м3-ге дейінгі дренаждық сорғы, кернеуі 400 В желісінен</t>
  </si>
  <si>
    <t>Өткізу қабілеті сағатына 10-нан 37 м3-ге дейінгі дренаждық сорғы, кернеуі 220 В</t>
  </si>
  <si>
    <t>Электр суасты сорғысы, өнімділігі 6,5 м3 / сағ, басы 235 м, электр қозғалтқышы 7,5 кВт</t>
  </si>
  <si>
    <t>Электр суасты сорғысы, өнімділігі 16 м3 / сағ, басы 190 м, электр қозғалтқышы 15 кВт. БҚП базасында БҚҚ бар жиынтықта</t>
  </si>
  <si>
    <t>Электр суасты сорғысы, өнімділігі 40 м3 / сағ, басы 180 м, электр қозғалтқышы 32 кВт</t>
  </si>
  <si>
    <t>Өнімділігі 40 м3/сағ, қысымы 120 м, электр қозғалтқышы 18,5 кВт бөлек салқындату жүйесі бар суасты сорғысы. УПП базасында ЖҚҚ жиынтығында</t>
  </si>
  <si>
    <t>Өнімділігі 40 м3/сағ 90 м қысыммен бөлек салқындату жүйесі бар суасты сорғысы, 15 кВт электр қозғалтқышы</t>
  </si>
  <si>
    <t>Электр суасты сорғысы, өнімділігі 160 м3 / сағ, басы 100 м, электр қозғалтқышы 59-65 кВт. 70 кВт электр қозғалтқышы үшін УПП базасында ЖҚҚ жиынтығында</t>
  </si>
  <si>
    <t>Grundfos q500m h65m маркалы екі жақты кіріс сорғы түрі көлденең.</t>
  </si>
  <si>
    <t>D=500 мм басқару қалқаны бар электр жетегі бар Ысырма, 10 атм, Болат</t>
  </si>
  <si>
    <t>Ду-600 мм Ру-10 ысырмасы, электр жетегі бар шойын (фланецтер, жиынтықтағы жабдықтар)</t>
  </si>
  <si>
    <t>Ду-400мм Ру-10 ысырмасы, электр жетегі бар шойын (фланецтер, жиынтықтағы жабдықтар)</t>
  </si>
  <si>
    <t>Ду-350мм Ру-10 ысырмасы, Қол жетегі бар шойын (фланецтер, жиынтықтағы жабдықтар)</t>
  </si>
  <si>
    <t>Ду-300мм Ру-10 ысырмасы, Қол жетегі бар шойын (фланецтер, жиынтықтағы жабдықтар)</t>
  </si>
  <si>
    <t>Ду-200мм Ру-10 ысырмасы, IP-68 электр жетегі бар шойын (фланецтер, жиынтықтағы жабдықтар) + басқару шкафы</t>
  </si>
  <si>
    <t xml:space="preserve">Ду-80мм Ру-10 ысырмасы, шойын, Қол жетегі бар </t>
  </si>
  <si>
    <t xml:space="preserve">Ду-50мм Ру-10 ысырмасы, шойын, Қол жетегі бар </t>
  </si>
  <si>
    <t>Фланецті тексеру клапаны D=150 10 ру</t>
  </si>
  <si>
    <t>Фланецті тексеру клапаны Д=200 10 ру</t>
  </si>
  <si>
    <t>Фланецті тексеру клапаны Д=250 10 ру</t>
  </si>
  <si>
    <t>Тексеру клапаны Ду-300мм, Ру 10, шойын, фланец, шар (фланецтер, жиынтықтағы жабдықтар)</t>
  </si>
  <si>
    <t>Тексеру клапаны Ду-80мм, Ру 10, шойын, бір жапырақты"крекер"</t>
  </si>
  <si>
    <t>Бактерицидтік қондырғыларды сатып алу (25 м3)</t>
  </si>
  <si>
    <t>Бактерицидтік қондырғыларды сатып алу (20 м3)</t>
  </si>
  <si>
    <t xml:space="preserve">Ультрадыбыстық шығын өлшегіштерді сатып алу </t>
  </si>
  <si>
    <t>Діріл плитасы</t>
  </si>
  <si>
    <t>Дәнекерлеу машинасы</t>
  </si>
  <si>
    <t>Жүк көтергіш механизмді (тельферді) бөлшектеуді жүргізу және жаңа жүк көтергіш механизмді монтаждау (г/п тельфері 10 тонна)</t>
  </si>
  <si>
    <t>Су құбыры желілерін қайта құру. Алматы қаласының Алмалы ауданындағы Маршак көшесі бойынша Васнецов көшесінен оңтүстікке қарай тұйыққа дейін (Маршак көшесінің №80 үйіне дейін) су құбыры желісі.</t>
  </si>
  <si>
    <t>Алматы қаласы Әуезов ауданындағы Жұбанов көшесінен Төле би көшесіне дейін (шығыс жағы) Саин көшесіндегі су құбыры желісін қайта жаңарту</t>
  </si>
  <si>
    <t>Өтеген батыр көшесінен Алматы қаласы Әуезов ауданындағы Саин көшесіне дейін Төле би көшесі (оңтүстік жағы) бойынша су құбыры желісін қайта жаңарту</t>
  </si>
  <si>
    <t>Су құбыры желілерін қайта құру. Самал-1 шағынауданындағы су құбыры желісі, Алматы қаласының Медеу ауданындағы өту каналы.</t>
  </si>
  <si>
    <t>Су құбыры желілерін қайта құру. Самал-2 шағынауданындағы су құбыры желісі, Алматы қаласының Медеу ауданындағы өту каналы.</t>
  </si>
  <si>
    <t>Су құбыры желілерін қайта құру. Алматы қаласының Бостандық ауданындағы Әл-Фараби даңғылынан Ғабдуллин көшесіне дейінгі Марков көшесі бойындағы су құбыры желісі.</t>
  </si>
  <si>
    <t>Су құбыры желілерін қайта құру. Алматы қаласының Алмалы ауданындағы Тұрғұт Өзал көшесіндегі су құбыры желісі№ 53, 55, 59, 61, 63, 65 Дүйсенов көшесінен жоғары, Тұрғұт Озал көшесі № 82, 84, 82а, 84а, 67, 67а; Гайдар көшесі № 75.  (d-50, 63, 100, 150мм).</t>
  </si>
  <si>
    <t>Су құбыры желілерін қайта құру. Алматы қаласының Бостандық ауданындағы Әл-Фараби даңғылынан Біржан көшесіне дейінгі су құбыры желісі,  Навои көшесі №310, 310А, 312, 312а, 314, 314а, 316, 320 тұрғын үйлердің солтүстігіндегі және Навои көшесіндегі су құбыры.(d-50, 80, 100, 150, 200мм).</t>
  </si>
  <si>
    <t>Су құбыры желілерін қайта құру. Алматы қаласының Түрксіб ауданындағы ВК-86-дан солтүстікке қарай ВК-15-ке дейінгі Спасск көшесі бойындағы су құбыры желісі, № 63, 63а, 63б, 65, 65а, К.Цеткин көшесі № 74, 76 үйлерді қосу.(d-150мм).</t>
  </si>
  <si>
    <t>Су құбыры желілерін қайта құру. Алматы қаласының Алмалы ауданындағы №16 шоғырынан Гоголь көшесіне дейінгі Чайковский көшесін бойындағы  су құбыры желісі. (d-325мм -234м ; Ст.; d-110мм -135,6м, d-63мм -128,4м,ПЭ).</t>
  </si>
  <si>
    <t>Су құбыры желілерін қайта құру. Алматы қаласының Алмалы ауданындағы Желтоқсан көшесі №166, 166а, Абай даңғылы,47, Абылайхан көшесі,147 бойындағы су құбыры желісі.</t>
  </si>
  <si>
    <t>Су құбыры желілерін қайта құру. Алматы қаласының Алмалы ауданындағы Шевченко көшесі 112, Байтұрсынов көшесі 72,74 су құбыры желісі.</t>
  </si>
  <si>
    <t xml:space="preserve">Су құбыры желілерін қайта құру. Алматы қаласы Алмалы ауданындағы Қабанбай батыр көшесі №260, Қарасай батыр көшесі № 156, Әуезов көшесі мен Айтиев көшесі арасындағы су құбыры желісі </t>
  </si>
  <si>
    <t xml:space="preserve">Су құбыры желілерін қайта құру. Алматы қаласы Бостандық ауданындағы Байзақов көшесінен Манас көшесіне дейінгі Тимирязев көшесі бойындағы, Тимирязев көшесінен Ғабдуллин көшесіне дейінгі су құбыры желісі. </t>
  </si>
  <si>
    <t>Су құбыры желілерін қайта құру. Алматы қаласының Жетісу ауданындағы Ипподромная көшесінен Жангелдин көшесіне дейінгі Бөлтірік шешен көшесіндегі су құбыры желісі.</t>
  </si>
  <si>
    <t>Су құбыры желілерін қайта құру. Алматы қаласының Алатау ауданындағы Райымбек даңғылынан Магадан көшесіне дейін № 17 үйге дейінгі Текелі көшесі бойындағы, одан әрі Стрелецкий көшесіне дейінгі және Бөкеев көшесіне дейінгі Текелі көшесі бойындағы су құбыры желісі.</t>
  </si>
  <si>
    <t>Су құбыры желілерін қайта құру. Алматы қаласы Наурызбай ауданындағы Жуалы көшесі №126-дан Жүнісов көшесі №2б-ға дейін Жақыбаев көшесі бойындағы су құбыры желісі.</t>
  </si>
  <si>
    <t>Су құбыры желілерін қайта құру. Алматы қаласы Бостандық ауданындағы Жароков көшесінің батысындағы №8 үйден Қожанов көшесіне дейінгі « Алмагүл»  шағын ауданындағы су құбыры желісі.</t>
  </si>
  <si>
    <t>Су құбыры желілерін қайта құру. Алматы қаласының Жетісу ауданындағы Бөкейханов көшесінен №46 Бөкейханов көшесінің №173 үйіне дейін Черновицкая көшесі бойындағы  және №77 үйден №108 үйге дейін Черновицкая көшесі бойындағы су құбыры желісі.</t>
  </si>
  <si>
    <t>Су құбыры желілерін қайта құру. Алматы қ. Бостандық ауданындағы  «Алмагүл»  шағын ауданындағы №19, 20, 21, 22, 23, 24, Т25, 26 үйлердің су құбыры желілері.</t>
  </si>
  <si>
    <t>Су құбыры желілерін қайта құру. Алматы қаласының Алатау ауданындағы Райымбек даңғылынан Сахалинская көшесі  №3 үйге дейінгі  Бөкеев көшесі бойындағы,  №92 үйден  Рысқұлов даңғылына дейін Бөкеев көшесі бойындағы су құбыры желісі.</t>
  </si>
  <si>
    <t>Су құбыры желілерін қайта құру. Алматы қаласы Әуезов ауданындағы Саин көшесінен Момышұлы көшесіне дейін Ұлықбек көшесі ("Жетісу 1, 2" шағын аудандары) бойындағы су құбыры желісі.</t>
  </si>
  <si>
    <t>Су құбыры желілерін қайта құру. Алматы қаласының Алмалы ауданындағы Желтоқсан көшесінен Наурызбай батыр көшесіне дейін Қабанбай батыр көшесі 122 бойындағы су құбыры желісі.</t>
  </si>
  <si>
    <t>Су құбыры желілерін қайта құру. Алматы қаласы Әуезов ауданындағы Саин көшесінің батысындағы Шаляпин көшесінен Абай даңғылына дейін «Мамыр-4» шағын ауданының су құбыры желісі.</t>
  </si>
  <si>
    <t>Су құбыры желілерін қайта құру. Алматы қаласының Жетісу ауданындағы Рысқұлов даңғылынан №45 Сейфуллин даңғылына дейін №287 Ақпаев көшесіндегі су құбыры желісі.</t>
  </si>
  <si>
    <t>Су құбыры желілерін қайта құру. Алматы қ.Бостандық ауданындағы №36, 36а үйлер, Бұқар жирау бульвары №75, 75/1, 75/2 үйлер Жандосов к-сі бойынша су құбыры желісі.</t>
  </si>
  <si>
    <t>Су құбыры желілерін қайта құру. Алматы қаласы Әуезов ауданындағы Саин көшесінен Момышұлы көшесіне дейінгі Ақсай-1 шағын ауданының, Төле би көшесі бойындағы су құбыры желісі.</t>
  </si>
  <si>
    <t>Су құбыры желілерін қайта құру. Алматы қаласы Әуезов ауданындағы Ұлықбек көшесінің солтүстігінде, Саин көшесінен Момышұлы көшесіне дейін "Ақсай-4" шағын ауданының су құбыры желісі.</t>
  </si>
  <si>
    <t>Су құбырлары мен желілерін қайта құру. Алматы қаласының Медеу ауданындағы Үштөбе көшесінен ВК-372 б дейін Таиров көшесіндегі су құбыры желісі.</t>
  </si>
  <si>
    <t>Су құбыры желілерін қайта құру. Алматы қаласының Алатау ауданындағы Райымбек даңғылынан Стрелецкая көшесі №39 үйге дейінгі Стрелецкая көшесі бойындағы және Стрелецкая көшесі № 26 үйден Бөкеев көшесіне дейін Ишимская көшесі бойындағы су құбыры желісі.</t>
  </si>
  <si>
    <t>Су құбыры желісін қайта құру. Альпийская көшесі, 13-үйден Рысқұлов даңғылына дейін Магадан көшесі бойындағы, Магадаская көшесінен Бөкеев көшесіне дейін су құбыры желісі..</t>
  </si>
  <si>
    <t>Су құбыры желілерін қайта құру. Алматы қаласының Медеу ауданындағы Пенза көшесінен Орынбор көшесіне дейін Шухов көшесіндегі су құбыры желісі</t>
  </si>
  <si>
    <t xml:space="preserve">Алматы қаласының Бостандық ауданындағы Әл-Фараби даңғылынан Ғабдуллин көшесіне дейін Марков көшесі бойындағы су құбыры желісі (d-150 мм) </t>
  </si>
  <si>
    <t xml:space="preserve">Су құбыры желілерін қайта құру. Алматы қаласының Алмалы ауданындағы Тұрғұт Өзал көшесі, № 53, 55, 59, 61, 63, 65 су құбыры желісі Дүйсенов көшесінен жоғары, Тұрғыт Өзал көшесі № 82, 84, 82а, 84а, 67, 67а; Гайдар көшесі № 75 (d-50, 63, 100, 150 мм) </t>
  </si>
  <si>
    <t>Су құбыры желілерін қайта құру. Алматы қаласының Бостандық ауданындағы, Әл -Фараби даңғылынан Біржан көшесіне дейінгі Навои көшесі бойындағы су құбыры желісі, Навои көшесі №310, 310А, 312, 312а, 314, 314а, 316, 320 тұрғын үйлердің солтүстігіндегі және Навои көшесіне су құбыры (D-50, 80, 100, 150, 200мм)</t>
  </si>
  <si>
    <t>Су құбыры желілерін қайта құру. Алматы қаласының Түрксіб ауданындағы ВК-86-дан солтүстікке қарай ВК-15 - ке дейінгі Спасск көшесі бойындағы су құбыры желісі, № 63, 63а, 63б, 65, 65а, К. Цеткин көшесі № 74, үйлерді қосу 76 (d-150мм)</t>
  </si>
  <si>
    <t xml:space="preserve">Су құбыры желілерін қайта құру. Алматы қаласының Алмалы ауданындағы №16 су көздері шоғырынан Гоголь көшесіне дейінгі Чайковский көшесіндегі су құбыры желісі (D-325мм-234м ; Ст.; d-110мм -135,6 м, d-63мм -128,4 м,ПЭ) </t>
  </si>
  <si>
    <t xml:space="preserve">Су құбыры желілерін қайта құру. Алматы қаласының Алмалы ауданындағы Шевченко көшесі №157; Клочков көшесі №32, 47; Жароков көшесі №20; Жамбыл көшесі №188, 192 су құбыры желісі, </t>
  </si>
  <si>
    <t xml:space="preserve">Су құбыры желілерін қайта құру. Алматы қ. Бостандық ауданындағы Байзақов көшесінен Манас көшесіне дейін Тимирязев көшесі бойынша, Тимирязев көшесінен Ғабдуллин көшесіне дейін су құбыры желісі </t>
  </si>
  <si>
    <t xml:space="preserve">Су құбыры желілерін қайта құру. Алматы қаласының Жетісу ауданындағы Ипподромная көшесінен Жангелдин көшесіне дейінгі Бөлтірік шешен көшесіндегі су құбыры желісі </t>
  </si>
  <si>
    <t xml:space="preserve">Су құбыры желілерін қайта құру. Алматы қаласының Жетісу ауданындағы Рысқұлов даңғылы №45 тен Сейфуллин даңғылы №287 дейінгі Ақпаев көшесіндегі су құбыры желісі </t>
  </si>
  <si>
    <t>Су құбыры желілерін қайта құру. Алматы қаласының Бостандық ауданындағы Әуезов көшесінен Байзақов көшесіне дейін Бұқар Жырау бульвары бойынша су құбыры желісі (d50, 80, 100,150 мм)</t>
  </si>
  <si>
    <t>Алматы қ. Алатау ауданындағы Братская к-сі, Фадеев к-сі, Самарқанд к-сі, Магадан к-сі, Горняцк к-сі, Благовещенский к-сі, Черемховская к-сі, мажоров к-сі, тәжік к-сі, лист к-сі, Ленгерская к-сі, Альпийская к-сі, Қоңырадская к-сі бойынша су құбыры желісін қайта жаңарту</t>
  </si>
  <si>
    <t>Алматы қаласы Алатау ауданындағы Немирович-Данченко көшесі, Ясная Поляна көшесі, 9-қаңтар көшесі, Братская көшесі, 2-ші Братская көшесі, 2-ші Фадеев көшесі, Магадан көшесі бойынша су құбыры желісін қайта жаңарту</t>
  </si>
  <si>
    <t>Майкопская көшесі мен Есенин көшесі бойынша Ахрименко көшесіне дейін, Ахрименко көшесі бойынша Рысқұлов даңғылы мен Райымбек даңғылына дейін, Алматы қаласы Алатау ауданындағы Карпатская көшесі бойынша су құбыры желісін қайта жаңарту</t>
  </si>
  <si>
    <t>Шагабутдинов көшесі бойынша Әйтеке би көшесінен Алматы қаласы Алмалы ауданындағы Қарасай батыр көшесіне дейін су құбыры желісін қайта жаңарту</t>
  </si>
  <si>
    <t>Манас көшесі бойынша су құбыры желісін қайта жаңарту Абай даңғылы арқылы солтүстікке, Манас көшесінен Биокомбинатская көшесіне дейін, биокомбинатская көшесінен Құрманғазы көшесіне дейін, Құрманғазы көшесі бойынша Байзақов көшесінен Алматы қаласы Алмалы ауданындағы Досмұхамедов көшесіне дейін</t>
  </si>
  <si>
    <t>Құрманғазы көшесіндегі Назарбаев даңғылынан Алматы қаласы Алмалы ауданындағы Желтоқсан көшесіне дейінгі су құбыры желісін қайта жаңарту</t>
  </si>
  <si>
    <t>Алматы қаласы Алмалы ауданындағы Әйтеке би көшесі бойынша Қожамқұлов көшесінен Панфилов көшесіне дейін су құбыры желілерін қайта жаңарту</t>
  </si>
  <si>
    <t>Алматы қаласы Жетісу ауданындағы № 76 үйден Мусоргский көшесіне дейін Гастелло көшесіндегі су құбыры желілерін қайта жаңарту</t>
  </si>
  <si>
    <t>Алматы қаласы Жетісу ауданындағы Мусоргский көшесінен Құлыншақ көшесіне дейін Баишев көшесіндегі су құбыры желілерін қайта жаңарту</t>
  </si>
  <si>
    <t>Алматы қаласы Медеу ауданындағы Орманов көшесінен Шақшақ Жәнібек көшесіне дейін Есенберлин көшесіндегі су құбыры желісін қайта жаңарту</t>
  </si>
  <si>
    <t>Алматы қаласы Түрксіб ауданындағы Іле трактісі бойынша Соболев көшесінен Лавренев көшесіне дейін су құбыры желісін қайта жаңарту</t>
  </si>
  <si>
    <t>Алматы қаласы Түрксіб ауданындағы Бурундай көшесінен Сүйінбай көшесіне дейін Молдағалиев көшесіндегі су құбыры желісін қайта жаңарту</t>
  </si>
  <si>
    <t>Алматы қаласы Алатау ауданындағы Бобруйская көшелері бойынша №45 үйден, Курская көшесі, Калининград көшесі, Докучаев көшесі, Нальчикская көшесі, Курчатов көшесі, Войкий көшесіне дейін су құбыры желісін қайта жаңарту.</t>
  </si>
  <si>
    <t>Успенский көшесі бойынша Крамский көшесінен солтүстікке қарай ВК-103 Сейфуллин көшесіне дейін ВК-105-тен оңтүстікке қарай Филатов көшесі бойынша Алматы қаласының Түрксіб ауданындағы Крамский көшесіне дейін су құбыры желілерін реконструкциялау.</t>
  </si>
  <si>
    <t>Алматы қаласы Бостандық ауданындағы Басенов көшесі бойынша 20-шы желі көшесінен Жароков көшесіне дейін су құбыры желілерін қайта жаңарту.</t>
  </si>
  <si>
    <t>Алматы қаласының Түрксіб ауданындағы Красногорская көшесі бойынша Дегдар көшесі бойынша вк-25-тен ВК-38-ге дейін су құбыры желілерін қайта жаңарту.</t>
  </si>
  <si>
    <t>Алматы қаласы Түрксіб ауданындағы№68 ШҚ-дан№30 ШҚ-ға дейін Остроумов көшесіндегі су құбыры желілерін қайта жаңарту.</t>
  </si>
  <si>
    <t>Алматы қаласының Түрксіб ауданындағы Ақан сері көшесінен Егоров көшесіне дейін Кипренский көшесіндегі су құбыры желілерін қайта жаңарту.</t>
  </si>
  <si>
    <t>Алматы қаласы Түрксіб ауданындағы Енисейская көшесі, Титов көшесі, Казакпаев көшесі, Қожедуб көшесіне дейін су құбыры желілерін қайта жаңарту.</t>
  </si>
  <si>
    <t>Алматы қаласы Жетісу ауданындағы "Көкмайса (Дорожник)" шағын ауданында су құбыры желілерін қайта жаңарту.</t>
  </si>
  <si>
    <t>Попович көшесі бойынша Халиуллин көшесінен Целиноград көшесіне дейін, Целиноград көшесі бойынша Морозов көшесіне дейін, Шәріпов көшесі бойынша Попович көшесі ВК-35-83-тен И. қоңыр көшесі ВК-3050-ге дейін су құбыры желілерін қайта жаңарту</t>
  </si>
  <si>
    <t>ТП-5056-дан Алматы қаласындағы "Маяк-54" объектісіне дейін ЭБЖ-1кВ жаңа кабельдік желі</t>
  </si>
  <si>
    <t>Су құбыры желілерін қайта құру. Алматы қаласы Алмалы ауданындағы Қабанбай батыр көшесі №135, 137, Мұратбаев көшесі №160 су құбыры желісі</t>
  </si>
  <si>
    <t>Су құбыры желілерін қайта құру. Сейфуллин даңғылы, 534 бойынша Абай даңғылынан Алматы қаласы Алмалы ауданындағы Құрманғазы көшесіне дейін су құбыры желісі</t>
  </si>
  <si>
    <t>Су құбыры желілерін қайта құру. Алматы қаласы Жетісу ауданындағы Мусоргский көшесіндегі су құбыры желісі</t>
  </si>
  <si>
    <t>Су құбыры желілерін қайта құру. Алматы қаласы Жетісу ауданындағы Ермак көшесі бойынша су құбыры желісі</t>
  </si>
  <si>
    <t>Су құбыры желілерін қайта құру. Алматы қаласы Алмалы ауданындағы Әйтеке би көшесі №151, Қожамқұлов көшесі №132, 130, 128 су құбыры желісі</t>
  </si>
  <si>
    <t>Су құбыры желілерін қайта құру. Алматы қаласы Жетісу ауданындағы Беларусь көшесі бойынша су құбыры желісі</t>
  </si>
  <si>
    <t>Су құбыры желілерін қайта құру. Кутузов көшесі бойынша Шақшақ Жәнібек көшесінен Бестужев көшесіне дейін; Мұғалжар көшесі бойынша Шақшақ Жәнібек көшесінен Алматы қаласы Медеу ауданындағы Тюленин көшесіне дейін су құбыры желісі</t>
  </si>
  <si>
    <t>Су құбыры желілерін қайта құру. Алматы қаласы Жетісу ауданындағы Волочаевская көшесіндегі су құбыры желісі</t>
  </si>
  <si>
    <t>Алматы қаласы Жетісу ауданындағы Черноморская көшесінен, Ломоносов көшесінен Уссурийская көшесіне дейінгі су құбыры желілерін қайта жаңарту</t>
  </si>
  <si>
    <t>Су үнемдеу желілерін қайта құру. Мақатаев көшесі №140,128,130,126 / 1,126; Наурызбай батыр көшесі бойынша су құбыры желісі, 19,21,21/1,21/2,23,25;Сейфуллин даңғылы, 422, 424; Жібек жолы даңғылы, 127, 125, 123</t>
  </si>
  <si>
    <t>Реконструкция водоснабжающих сетей. Водоводная сеть по ул. Макатаева №140,128,130,126 / 1,126; по ул. Наурызбай батыра, 19,21,21/1,21/2,23,25; по пр. Сейфуллина, 422, 424;по пр. Жибек жолы, 127, 125, 123</t>
  </si>
  <si>
    <t>Сараптама:"Алматы қ. ЦПКиО аумағы бойынша вк-2079ж-дан Орманов к-сіне дейін, Орманов к-сі бойынша Базарбаев к-сіне дейін, Базарбаев к-сі бойынша Алматы қ. Медеу ауданындағы Құмай к-сіне дейін (ВК-2455А) су құбырын реконструкциялау"</t>
  </si>
  <si>
    <t>Сараптама:"Алматы қаласы Түрксіб ауданындағы Б. Хмельницкий көшесінен Тәжібаев көшесі, Бакинская көшесі, Физули көшесі, Майлин көшесіне дейін су құбыры желілерін реконструкциялау"</t>
  </si>
  <si>
    <t>Сараптама:"Алматы қаласы Жетісу ауданындағы Герцен көшесі бойынша Рысқұлов көшесінен Түлкібас көшесіне дейін Уильямс көшесінің қиылысы бойынша су құбыры желілерін қайта жаңарту"</t>
  </si>
  <si>
    <t>Сараптама:"Алматы қаласындағы Рысқұлов даңғылындағы сумен жабдықтау аймақтары арасындағы су құбырын реконструкциялау (№29 су құбыры алаңынан Саин көшесіндегі №3 су жинау бұтасына дейін қолданыстағы желілерді қоршау)"</t>
  </si>
  <si>
    <t>Сорғыларды сатып алу</t>
  </si>
  <si>
    <t>КМ сорғы-65-50-125</t>
  </si>
  <si>
    <t>КМ сорғы-65-50-160</t>
  </si>
  <si>
    <t>КМ сорғы-80-65-160</t>
  </si>
  <si>
    <t>КМ сорғы-80-50-200</t>
  </si>
  <si>
    <t>"Гном" дренаждық сорғы</t>
  </si>
  <si>
    <t xml:space="preserve">d=200мм ысырма </t>
  </si>
  <si>
    <t>d=1000мм бекітпе</t>
  </si>
  <si>
    <t>PE,PP, PVDF d=63-тен d=160-қа дейінгі құбырлар мен фитингтерді түйіспелі дәнекерлеудің гидравликалық аппараты</t>
  </si>
  <si>
    <t>Өндіріс үдерісін  басқару жүйелерін автоматтандыру</t>
  </si>
  <si>
    <t>Ақпараттық жүйелерді автоматтандыру</t>
  </si>
  <si>
    <t>Электр энергиясын коммерциялық есепке алудың автоматтандырылған жүйесін (ЭЭКЕАЖ)құру</t>
  </si>
  <si>
    <t>Авторлық қадағалау қызметі</t>
  </si>
  <si>
    <t>Электр энергиясын коммерциялық есепке алудың автоматтандырылған жүйесін (ЭЭЕАЖ) құру объектісінің құрылысын авторлық қадағалау жөніндегі қызмет</t>
  </si>
  <si>
    <t>Апатты қалпына келтіру машинасы</t>
  </si>
  <si>
    <t>Мамандандырылған Автомобиль</t>
  </si>
  <si>
    <t>II</t>
  </si>
  <si>
    <t>3.2.1.9</t>
  </si>
  <si>
    <t>3.2.1.10</t>
  </si>
  <si>
    <t>3.2.2.9</t>
  </si>
  <si>
    <t>3.2.2.10</t>
  </si>
  <si>
    <t>3.2.3.9</t>
  </si>
  <si>
    <t>3.2.3.10</t>
  </si>
  <si>
    <t>2.5</t>
  </si>
  <si>
    <t>2.6</t>
  </si>
  <si>
    <t>2.7</t>
  </si>
  <si>
    <t>2.8</t>
  </si>
  <si>
    <t>2.9</t>
  </si>
  <si>
    <t>2.10</t>
  </si>
  <si>
    <t>2.11</t>
  </si>
  <si>
    <t>2.12</t>
  </si>
  <si>
    <t>2.13</t>
  </si>
  <si>
    <t>2.14</t>
  </si>
  <si>
    <t>3.1.14</t>
  </si>
  <si>
    <t>3.1.15</t>
  </si>
  <si>
    <t>3.1.16</t>
  </si>
  <si>
    <t>3.1.17</t>
  </si>
  <si>
    <t>3.1.18</t>
  </si>
  <si>
    <t>3.1.19</t>
  </si>
  <si>
    <t>3.1.20</t>
  </si>
  <si>
    <t>3.1.21</t>
  </si>
  <si>
    <t>3.1.22</t>
  </si>
  <si>
    <t>3.1.23</t>
  </si>
  <si>
    <t>4.2.5</t>
  </si>
  <si>
    <t>4.2.6</t>
  </si>
  <si>
    <t>4.2.7</t>
  </si>
  <si>
    <t>4.3</t>
  </si>
  <si>
    <t>4.3.1</t>
  </si>
  <si>
    <t>4.3.2</t>
  </si>
  <si>
    <t>4.3.3</t>
  </si>
  <si>
    <t>4.3.4</t>
  </si>
  <si>
    <t>4.3.5</t>
  </si>
  <si>
    <t>3.2.2.</t>
  </si>
  <si>
    <t>орындалмаған</t>
  </si>
  <si>
    <t>2019 жылға 19 қарашаға</t>
  </si>
  <si>
    <t xml:space="preserve">по услуге водоснабжения по городу Алматы и Алматинской области  </t>
  </si>
  <si>
    <t>Табиғи монополия субъектісінің 2024 жылға арналған инвестициялық бағдарламалардың іске асырылуы туралы ақпараты</t>
  </si>
  <si>
    <t>Қызмет түрі: сумен жабдықтау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</si>
</sst>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 #,##0.00\ _₽_-;\-* #,##0.00\ _₽_-;_-* &quot;-&quot;??\ _₽_-;_-@_-"/>
    <numFmt numFmtId="165" formatCode="0.0000"/>
    <numFmt numFmtId="166" formatCode="0.000"/>
    <numFmt numFmtId="167" formatCode="#,##0.0000"/>
    <numFmt numFmtId="168" formatCode="#,##0.000"/>
    <numFmt numFmtId="169" formatCode="_-* #,##0.00_р_._-;\-* #,##0.00_р_._-;_-* &quot;-&quot;??_р_._-;_-@_-"/>
    <numFmt numFmtId="170" formatCode="_-* #,##0.00&quot;р.&quot;_-;\-* #,##0.00&quot;р.&quot;_-;_-* &quot;-&quot;??&quot;р.&quot;_-;_-@_-"/>
    <numFmt numFmtId="171" formatCode="_-&quot;Т&quot;* #,##0.00_-;\-&quot;Т&quot;* #,##0.00_-;_-&quot;Т&quot;* &quot;-&quot;??_-;_-@_-"/>
    <numFmt numFmtId="172" formatCode="00"/>
    <numFmt numFmtId="173" formatCode="000"/>
    <numFmt numFmtId="174" formatCode="_-* #,##0\ _р_._-;\-* #,##0\ _р_._-;_-* &quot;-&quot;\ _р_._-;_-@_-"/>
    <numFmt numFmtId="175" formatCode="_-* #,##0.00\ _р_._-;\-* #,##0.00\ _р_._-;_-* &quot;-&quot;??\ _р_._-;_-@_-"/>
    <numFmt numFmtId="176" formatCode="_-* #,##0\ &quot;р.&quot;_-;\-* #,##0\ &quot;р.&quot;_-;_-* &quot;-&quot;\ &quot;р.&quot;_-;_-@_-"/>
    <numFmt numFmtId="177" formatCode="_-* #,##0.00\ _F_-;\-* #,##0.00\ _F_-;_-* &quot;-&quot;??\ _F_-;_-@_-"/>
    <numFmt numFmtId="178" formatCode="_-* #,##0.00_₽_-;\-* #,##0.00_₽_-;_-* &quot;-&quot;??_₽_-;_-@_-"/>
    <numFmt numFmtId="179" formatCode="#,##0_ ;\-#,##0\ "/>
  </numFmts>
  <fonts count="78">
    <font>
      <sz val="11"/>
      <color theme="1"/>
      <name val="Calibri"/>
      <family val="2"/>
      <charset val="204"/>
      <scheme val="minor"/>
    </font>
    <font>
      <sz val="10"/>
      <name val="Arial"/>
      <family val="2"/>
      <charset val="204"/>
    </font>
    <font>
      <sz val="11"/>
      <color theme="1"/>
      <name val="Calibri"/>
      <family val="2"/>
      <charset val="204"/>
      <scheme val="minor"/>
    </font>
    <font>
      <sz val="11"/>
      <color theme="1"/>
      <name val="Calibri"/>
      <family val="2"/>
      <scheme val="minor"/>
    </font>
    <font>
      <sz val="11"/>
      <color indexed="8"/>
      <name val="Calibri"/>
      <family val="2"/>
      <charset val="204"/>
    </font>
    <font>
      <sz val="10"/>
      <color theme="1"/>
      <name val="Times New Roman"/>
      <family val="1"/>
      <charset val="204"/>
    </font>
    <font>
      <sz val="10"/>
      <name val="Times New Roman"/>
      <family val="1"/>
      <charset val="204"/>
    </font>
    <font>
      <sz val="10"/>
      <name val="Arial Cyr"/>
      <charset val="204"/>
    </font>
    <font>
      <sz val="8"/>
      <color indexed="8"/>
      <name val="Arial"/>
      <family val="2"/>
      <charset val="204"/>
    </font>
    <font>
      <sz val="12"/>
      <name val="Times New Roman Cyr"/>
      <charset val="204"/>
    </font>
    <font>
      <sz val="10"/>
      <name val="Geneva"/>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Courier"/>
      <family val="3"/>
    </font>
    <font>
      <b/>
      <sz val="10"/>
      <color indexed="8"/>
      <name val="Arial"/>
      <family val="2"/>
    </font>
    <font>
      <sz val="12"/>
      <name val="KZ Times New Roman"/>
      <family val="1"/>
      <charset val="204"/>
    </font>
    <font>
      <sz val="10"/>
      <name val="Courier"/>
      <family val="1"/>
      <charset val="204"/>
    </font>
    <font>
      <u/>
      <sz val="7.5"/>
      <color indexed="12"/>
      <name val="Arial"/>
      <family val="2"/>
      <charset val="204"/>
    </font>
    <font>
      <b/>
      <i/>
      <sz val="12"/>
      <name val="KZ Times New Roman"/>
      <family val="1"/>
      <charset val="204"/>
    </font>
    <font>
      <b/>
      <sz val="12"/>
      <name val="KZ Times New Roman"/>
      <family val="1"/>
      <charset val="204"/>
    </font>
    <font>
      <sz val="10"/>
      <name val="KZ Times New Roman"/>
      <family val="1"/>
      <charset val="204"/>
    </font>
    <font>
      <sz val="10"/>
      <name val="MS Sans Serif"/>
      <family val="2"/>
    </font>
    <font>
      <b/>
      <sz val="14"/>
      <name val="KZ Times New Roman"/>
      <family val="1"/>
      <charset val="204"/>
    </font>
    <font>
      <sz val="12"/>
      <color indexed="9"/>
      <name val="KZ Times New Roman"/>
      <family val="1"/>
      <charset val="204"/>
    </font>
    <font>
      <u/>
      <sz val="10"/>
      <color indexed="12"/>
      <name val="Arial Cyr"/>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sz val="8"/>
      <name val="Arial"/>
      <family val="2"/>
      <charset val="204"/>
    </font>
    <font>
      <sz val="8"/>
      <name val="Arial"/>
      <family val="2"/>
    </font>
    <font>
      <sz val="10"/>
      <name val="Arial Cyr"/>
    </font>
    <font>
      <sz val="10"/>
      <color indexed="8"/>
      <name val="Arial"/>
      <family val="2"/>
      <charset val="204"/>
    </font>
    <font>
      <sz val="10"/>
      <name val="Helv"/>
    </font>
    <font>
      <sz val="10"/>
      <name val="Arial Cyr"/>
      <family val="2"/>
      <charset val="204"/>
    </font>
    <font>
      <sz val="8"/>
      <name val="Helvetica-Narrow"/>
    </font>
    <font>
      <sz val="6"/>
      <color indexed="18"/>
      <name val="Times New Roman Cyr"/>
      <charset val="204"/>
    </font>
    <font>
      <sz val="11"/>
      <color indexed="8"/>
      <name val="Calibri"/>
      <family val="2"/>
    </font>
    <font>
      <sz val="8"/>
      <color indexed="8"/>
      <name val="Calibri"/>
      <family val="2"/>
      <charset val="204"/>
    </font>
    <font>
      <sz val="11"/>
      <color theme="1"/>
      <name val="Calibri"/>
      <family val="2"/>
      <charset val="204"/>
    </font>
    <font>
      <u/>
      <sz val="10"/>
      <color theme="10"/>
      <name val="Arial"/>
      <family val="2"/>
      <charset val="204"/>
    </font>
    <font>
      <sz val="10"/>
      <color theme="1"/>
      <name val="Calibri"/>
      <family val="2"/>
      <charset val="204"/>
      <scheme val="minor"/>
    </font>
    <font>
      <sz val="12"/>
      <color theme="1"/>
      <name val="Times New Roman"/>
      <family val="2"/>
      <charset val="204"/>
    </font>
    <font>
      <sz val="8"/>
      <color theme="1"/>
      <name val="Calibri"/>
      <family val="2"/>
      <charset val="204"/>
      <scheme val="minor"/>
    </font>
    <font>
      <sz val="12"/>
      <color theme="1"/>
      <name val="Times New Roman"/>
      <family val="1"/>
      <charset val="204"/>
    </font>
    <font>
      <b/>
      <sz val="11"/>
      <color theme="1"/>
      <name val="Times New Roman"/>
      <family val="1"/>
      <charset val="204"/>
    </font>
    <font>
      <b/>
      <sz val="12"/>
      <color theme="1"/>
      <name val="Times New Roman"/>
      <family val="1"/>
      <charset val="204"/>
    </font>
    <font>
      <sz val="11"/>
      <color theme="1"/>
      <name val="Times New Roman"/>
      <family val="1"/>
      <charset val="204"/>
    </font>
    <font>
      <b/>
      <sz val="11"/>
      <name val="Times New Roman"/>
      <family val="1"/>
      <charset val="204"/>
    </font>
    <font>
      <i/>
      <sz val="11"/>
      <name val="Times New Roman"/>
      <family val="1"/>
      <charset val="204"/>
    </font>
    <font>
      <i/>
      <sz val="11"/>
      <color theme="1"/>
      <name val="Times New Roman"/>
      <family val="1"/>
      <charset val="204"/>
    </font>
    <font>
      <sz val="11"/>
      <name val="Times New Roman"/>
      <family val="1"/>
      <charset val="204"/>
    </font>
    <font>
      <b/>
      <i/>
      <sz val="11"/>
      <color theme="1"/>
      <name val="Times New Roman"/>
      <family val="1"/>
      <charset val="204"/>
    </font>
    <font>
      <sz val="11"/>
      <color rgb="FF000000"/>
      <name val="Times New Roman"/>
      <family val="1"/>
      <charset val="204"/>
    </font>
    <font>
      <b/>
      <sz val="11"/>
      <color rgb="FF6600FF"/>
      <name val="Times New Roman"/>
      <family val="1"/>
      <charset val="204"/>
    </font>
    <font>
      <sz val="14"/>
      <color theme="1"/>
      <name val="Times New Roman"/>
      <family val="1"/>
      <charset val="204"/>
    </font>
    <font>
      <b/>
      <sz val="13"/>
      <color theme="1"/>
      <name val="Times New Roman"/>
      <family val="1"/>
      <charset val="204"/>
    </font>
    <font>
      <sz val="13"/>
      <color theme="1"/>
      <name val="Times New Roman"/>
      <family val="1"/>
      <charset val="204"/>
    </font>
    <font>
      <sz val="13"/>
      <color theme="1"/>
      <name val="Calibri"/>
      <family val="2"/>
      <charset val="204"/>
      <scheme val="minor"/>
    </font>
    <font>
      <b/>
      <sz val="13"/>
      <name val="Times New Roman"/>
      <family val="1"/>
      <charset val="204"/>
    </font>
    <font>
      <b/>
      <sz val="13"/>
      <color rgb="FF6600FF"/>
      <name val="Times New Roman"/>
      <family val="1"/>
      <charset val="204"/>
    </font>
    <font>
      <i/>
      <sz val="10"/>
      <color theme="1"/>
      <name val="Times New Roman"/>
      <family val="1"/>
      <charset val="204"/>
    </font>
    <font>
      <b/>
      <sz val="10"/>
      <color theme="1"/>
      <name val="Times New Roman"/>
      <family val="1"/>
      <charset val="204"/>
    </font>
  </fonts>
  <fills count="3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11"/>
        <bgColor indexed="11"/>
      </patternFill>
    </fill>
    <fill>
      <patternFill patternType="solid">
        <fgColor indexed="22"/>
      </patternFill>
    </fill>
    <fill>
      <patternFill patternType="solid">
        <fgColor indexed="55"/>
      </patternFill>
    </fill>
    <fill>
      <patternFill patternType="solid">
        <fgColor indexed="26"/>
        <bgColor indexed="26"/>
      </patternFill>
    </fill>
    <fill>
      <patternFill patternType="solid">
        <fgColor indexed="33"/>
        <bgColor indexed="33"/>
      </patternFill>
    </fill>
    <fill>
      <patternFill patternType="solid">
        <fgColor indexed="22"/>
        <bgColor indexed="64"/>
      </patternFill>
    </fill>
    <fill>
      <patternFill patternType="solid">
        <fgColor indexed="56"/>
      </patternFill>
    </fill>
    <fill>
      <patternFill patternType="solid">
        <fgColor indexed="5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tint="-0.499984740745262"/>
      </bottom>
      <diagonal/>
    </border>
    <border>
      <left style="thin">
        <color indexed="64"/>
      </left>
      <right/>
      <top style="thin">
        <color theme="0" tint="-0.499984740745262"/>
      </top>
      <bottom/>
      <diagonal/>
    </border>
  </borders>
  <cellStyleXfs count="1667">
    <xf numFmtId="0" fontId="0" fillId="0" borderId="0"/>
    <xf numFmtId="0" fontId="1" fillId="0" borderId="0"/>
    <xf numFmtId="0" fontId="3" fillId="0" borderId="0"/>
    <xf numFmtId="0" fontId="2" fillId="0" borderId="0"/>
    <xf numFmtId="0" fontId="1" fillId="0" borderId="0"/>
    <xf numFmtId="0" fontId="2" fillId="0" borderId="0"/>
    <xf numFmtId="169" fontId="4" fillId="0" borderId="0" applyFont="0" applyFill="0" applyBorder="0" applyAlignment="0" applyProtection="0"/>
    <xf numFmtId="169" fontId="3" fillId="0" borderId="0" applyFont="0" applyFill="0" applyBorder="0" applyAlignment="0" applyProtection="0"/>
    <xf numFmtId="164" fontId="2" fillId="0" borderId="0" applyFont="0" applyFill="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11" fillId="15"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4"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9" borderId="0" applyNumberFormat="0" applyBorder="0" applyAlignment="0" applyProtection="0"/>
    <xf numFmtId="0" fontId="22" fillId="4" borderId="0" applyNumberFormat="0" applyBorder="0" applyAlignment="0" applyProtection="0"/>
    <xf numFmtId="0" fontId="27" fillId="23" borderId="0"/>
    <xf numFmtId="0" fontId="28" fillId="23" borderId="0"/>
    <xf numFmtId="0" fontId="14" fillId="24" borderId="6" applyNumberFormat="0" applyAlignment="0" applyProtection="0"/>
    <xf numFmtId="1" fontId="29" fillId="0" borderId="0">
      <alignment horizontal="center" vertical="top" wrapText="1"/>
    </xf>
    <xf numFmtId="172" fontId="29" fillId="0" borderId="7">
      <alignment horizontal="center" vertical="top" wrapText="1"/>
    </xf>
    <xf numFmtId="173" fontId="29" fillId="0" borderId="7">
      <alignment horizontal="center" vertical="top" wrapText="1"/>
    </xf>
    <xf numFmtId="173" fontId="29" fillId="0" borderId="7">
      <alignment horizontal="center" vertical="top" wrapText="1"/>
    </xf>
    <xf numFmtId="173" fontId="29" fillId="0" borderId="7">
      <alignment horizontal="center" vertical="top" wrapText="1"/>
    </xf>
    <xf numFmtId="0" fontId="19" fillId="25" borderId="8" applyNumberFormat="0" applyAlignment="0" applyProtection="0"/>
    <xf numFmtId="1" fontId="29" fillId="0" borderId="0">
      <alignment horizontal="center" vertical="top" wrapText="1"/>
    </xf>
    <xf numFmtId="172" fontId="29" fillId="0" borderId="0">
      <alignment horizontal="center" vertical="top" wrapText="1"/>
    </xf>
    <xf numFmtId="173" fontId="29" fillId="0" borderId="0">
      <alignment horizontal="center" vertical="top" wrapText="1"/>
    </xf>
    <xf numFmtId="173" fontId="29" fillId="0" borderId="0">
      <alignment horizontal="center" vertical="top" wrapText="1"/>
    </xf>
    <xf numFmtId="173" fontId="29" fillId="0" borderId="0">
      <alignment horizontal="center" vertical="top" wrapText="1"/>
    </xf>
    <xf numFmtId="0" fontId="29" fillId="0" borderId="0">
      <alignment horizontal="left" vertical="top" wrapText="1"/>
    </xf>
    <xf numFmtId="174" fontId="6" fillId="0" borderId="0" applyFon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170" fontId="1" fillId="0" borderId="0" applyFont="0" applyFill="0" applyBorder="0" applyAlignment="0" applyProtection="0"/>
    <xf numFmtId="0" fontId="27" fillId="26" borderId="0"/>
    <xf numFmtId="0" fontId="30" fillId="26" borderId="0"/>
    <xf numFmtId="0" fontId="28" fillId="27" borderId="0"/>
    <xf numFmtId="0" fontId="23" fillId="0" borderId="0" applyNumberFormat="0" applyFill="0" applyBorder="0" applyAlignment="0" applyProtection="0"/>
    <xf numFmtId="0" fontId="26" fillId="5" borderId="0" applyNumberFormat="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29" fillId="0" borderId="7">
      <alignment horizontal="left" vertical="top"/>
    </xf>
    <xf numFmtId="0" fontId="29" fillId="0" borderId="12">
      <alignment horizontal="center" vertical="top" wrapText="1"/>
    </xf>
    <xf numFmtId="0" fontId="29" fillId="0" borderId="0">
      <alignment horizontal="left" vertical="top"/>
    </xf>
    <xf numFmtId="0" fontId="29" fillId="0" borderId="1">
      <alignment horizontal="left" vertical="top"/>
    </xf>
    <xf numFmtId="0" fontId="31" fillId="0" borderId="0" applyNumberFormat="0" applyFill="0" applyBorder="0" applyAlignment="0" applyProtection="0">
      <alignment vertical="top"/>
      <protection locked="0"/>
    </xf>
    <xf numFmtId="0" fontId="12" fillId="8" borderId="6" applyNumberFormat="0" applyAlignment="0" applyProtection="0"/>
    <xf numFmtId="0" fontId="24" fillId="0" borderId="13" applyNumberFormat="0" applyFill="0" applyAlignment="0" applyProtection="0"/>
    <xf numFmtId="0" fontId="32" fillId="28" borderId="7">
      <alignment horizontal="left" vertical="top" wrapText="1"/>
    </xf>
    <xf numFmtId="0" fontId="32" fillId="28" borderId="7">
      <alignment horizontal="left" vertical="top" wrapText="1"/>
    </xf>
    <xf numFmtId="0" fontId="33" fillId="0" borderId="7">
      <alignment horizontal="left" vertical="top" wrapText="1"/>
    </xf>
    <xf numFmtId="0" fontId="29" fillId="0" borderId="7">
      <alignment horizontal="left" vertical="top" wrapText="1"/>
    </xf>
    <xf numFmtId="0" fontId="34" fillId="0" borderId="7">
      <alignment horizontal="left" vertical="top" wrapText="1"/>
    </xf>
    <xf numFmtId="0" fontId="21" fillId="14" borderId="0" applyNumberFormat="0" applyBorder="0" applyAlignment="0" applyProtection="0"/>
    <xf numFmtId="0" fontId="35" fillId="0" borderId="0"/>
    <xf numFmtId="0" fontId="54" fillId="0" borderId="0"/>
    <xf numFmtId="0" fontId="7" fillId="0" borderId="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4" fillId="11" borderId="14" applyNumberFormat="0" applyFont="0" applyAlignment="0" applyProtection="0"/>
    <xf numFmtId="0" fontId="13" fillId="24" borderId="15" applyNumberFormat="0" applyAlignment="0" applyProtection="0"/>
    <xf numFmtId="0" fontId="8" fillId="0" borderId="0">
      <alignment horizontal="left" vertical="top"/>
    </xf>
    <xf numFmtId="0" fontId="20" fillId="0" borderId="0" applyNumberFormat="0" applyFill="0" applyBorder="0" applyAlignment="0" applyProtection="0"/>
    <xf numFmtId="0" fontId="36" fillId="0" borderId="0">
      <alignment horizontal="center" vertical="top"/>
    </xf>
    <xf numFmtId="0" fontId="29" fillId="0" borderId="16">
      <alignment horizontal="center" textRotation="90" wrapText="1"/>
    </xf>
    <xf numFmtId="0" fontId="29" fillId="0" borderId="16">
      <alignment horizontal="center" vertical="center" wrapText="1"/>
    </xf>
    <xf numFmtId="0" fontId="18" fillId="0" borderId="17" applyNumberFormat="0" applyFill="0" applyAlignment="0" applyProtection="0"/>
    <xf numFmtId="0" fontId="25" fillId="0" borderId="0" applyNumberFormat="0" applyFill="0" applyBorder="0" applyAlignment="0" applyProtection="0"/>
    <xf numFmtId="1" fontId="37" fillId="0" borderId="0">
      <alignment horizontal="center" vertical="top" wrapText="1"/>
    </xf>
    <xf numFmtId="172" fontId="37" fillId="0" borderId="7">
      <alignment horizontal="center" vertical="top" wrapText="1"/>
    </xf>
    <xf numFmtId="173" fontId="37" fillId="0" borderId="7">
      <alignment horizontal="center" vertical="top" wrapText="1"/>
    </xf>
    <xf numFmtId="173" fontId="37" fillId="0" borderId="7">
      <alignment horizontal="center" vertical="top" wrapText="1"/>
    </xf>
    <xf numFmtId="173" fontId="37" fillId="0" borderId="7">
      <alignment horizontal="center" vertical="top" wrapText="1"/>
    </xf>
    <xf numFmtId="0" fontId="11" fillId="20" borderId="0" applyNumberFormat="0" applyBorder="0" applyAlignment="0" applyProtection="0"/>
    <xf numFmtId="0" fontId="11" fillId="20" borderId="0" applyNumberFormat="0" applyBorder="0" applyAlignment="0" applyProtection="0"/>
    <xf numFmtId="0" fontId="11" fillId="29"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30" borderId="0" applyNumberFormat="0" applyBorder="0" applyAlignment="0" applyProtection="0"/>
    <xf numFmtId="0" fontId="11" fillId="17"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1" borderId="0" applyNumberFormat="0" applyBorder="0" applyAlignment="0" applyProtection="0"/>
    <xf numFmtId="0" fontId="12" fillId="8" borderId="6" applyNumberFormat="0" applyAlignment="0" applyProtection="0"/>
    <xf numFmtId="0" fontId="12" fillId="8" borderId="6" applyNumberFormat="0" applyAlignment="0" applyProtection="0"/>
    <xf numFmtId="0" fontId="12" fillId="8" borderId="6" applyNumberFormat="0" applyAlignment="0" applyProtection="0"/>
    <xf numFmtId="0" fontId="12" fillId="8" borderId="6" applyNumberFormat="0" applyAlignment="0" applyProtection="0"/>
    <xf numFmtId="0" fontId="13" fillId="24" borderId="15" applyNumberFormat="0" applyAlignment="0" applyProtection="0"/>
    <xf numFmtId="0" fontId="13" fillId="24" borderId="15" applyNumberFormat="0" applyAlignment="0" applyProtection="0"/>
    <xf numFmtId="0" fontId="13" fillId="24" borderId="15" applyNumberFormat="0" applyAlignment="0" applyProtection="0"/>
    <xf numFmtId="0" fontId="13" fillId="24" borderId="15" applyNumberFormat="0" applyAlignment="0" applyProtection="0"/>
    <xf numFmtId="0" fontId="14" fillId="24" borderId="6" applyNumberFormat="0" applyAlignment="0" applyProtection="0"/>
    <xf numFmtId="0" fontId="14" fillId="24" borderId="6" applyNumberFormat="0" applyAlignment="0" applyProtection="0"/>
    <xf numFmtId="0" fontId="14" fillId="24" borderId="6" applyNumberFormat="0" applyAlignment="0" applyProtection="0"/>
    <xf numFmtId="0" fontId="14" fillId="24" borderId="6" applyNumberFormat="0" applyAlignment="0" applyProtection="0"/>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55" fillId="0" borderId="0" applyNumberFormat="0" applyFill="0" applyBorder="0" applyAlignment="0" applyProtection="0"/>
    <xf numFmtId="171" fontId="1" fillId="0" borderId="0" applyFont="0" applyFill="0" applyBorder="0" applyAlignment="0" applyProtection="0"/>
    <xf numFmtId="170" fontId="7" fillId="0" borderId="0" applyFont="0" applyFill="0" applyBorder="0" applyAlignment="0" applyProtection="0"/>
    <xf numFmtId="170" fontId="6"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15" fillId="0" borderId="9" applyNumberFormat="0" applyFill="0" applyAlignment="0" applyProtection="0"/>
    <xf numFmtId="0" fontId="15" fillId="0" borderId="9" applyNumberFormat="0" applyFill="0" applyAlignment="0" applyProtection="0"/>
    <xf numFmtId="0" fontId="39" fillId="0" borderId="18"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40" fillId="0" borderId="19" applyNumberFormat="0" applyFill="0" applyAlignment="0" applyProtection="0"/>
    <xf numFmtId="0" fontId="17" fillId="0" borderId="11" applyNumberFormat="0" applyFill="0" applyAlignment="0" applyProtection="0"/>
    <xf numFmtId="0" fontId="17" fillId="0" borderId="11" applyNumberFormat="0" applyFill="0" applyAlignment="0" applyProtection="0"/>
    <xf numFmtId="0" fontId="41"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18" fillId="0" borderId="17" applyNumberFormat="0" applyFill="0" applyAlignment="0" applyProtection="0"/>
    <xf numFmtId="0" fontId="18" fillId="0" borderId="17" applyNumberFormat="0" applyFill="0" applyAlignment="0" applyProtection="0"/>
    <xf numFmtId="0" fontId="18" fillId="0" borderId="17" applyNumberFormat="0" applyFill="0" applyAlignment="0" applyProtection="0"/>
    <xf numFmtId="0" fontId="18" fillId="0" borderId="17" applyNumberFormat="0" applyFill="0" applyAlignment="0" applyProtection="0"/>
    <xf numFmtId="0" fontId="1" fillId="0" borderId="0"/>
    <xf numFmtId="0" fontId="7" fillId="0" borderId="0"/>
    <xf numFmtId="0" fontId="19" fillId="25" borderId="8"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42" fillId="0" borderId="0" applyNumberFormat="0" applyFill="0" applyBorder="0" applyAlignment="0" applyProtection="0"/>
    <xf numFmtId="0" fontId="21" fillId="14" borderId="0" applyNumberFormat="0" applyBorder="0" applyAlignment="0" applyProtection="0"/>
    <xf numFmtId="0" fontId="21" fillId="14" borderId="0" applyNumberFormat="0" applyBorder="0" applyAlignment="0" applyProtection="0"/>
    <xf numFmtId="0" fontId="43" fillId="14" borderId="0" applyNumberFormat="0" applyBorder="0" applyAlignment="0" applyProtection="0"/>
    <xf numFmtId="0" fontId="1"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3"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7" fillId="0" borderId="0"/>
    <xf numFmtId="0" fontId="7" fillId="0" borderId="0"/>
    <xf numFmtId="0" fontId="1" fillId="0" borderId="0"/>
    <xf numFmtId="0" fontId="7" fillId="0" borderId="0"/>
    <xf numFmtId="0" fontId="7" fillId="0" borderId="0"/>
    <xf numFmtId="0" fontId="7" fillId="0" borderId="0"/>
    <xf numFmtId="0" fontId="1" fillId="0" borderId="0"/>
    <xf numFmtId="0" fontId="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1" fillId="0" borderId="0"/>
    <xf numFmtId="0" fontId="45" fillId="0" borderId="0"/>
    <xf numFmtId="0" fontId="1" fillId="0" borderId="0"/>
    <xf numFmtId="0" fontId="7" fillId="0" borderId="0"/>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3" fillId="0" borderId="0"/>
    <xf numFmtId="0" fontId="2" fillId="0" borderId="0"/>
    <xf numFmtId="0" fontId="2" fillId="0" borderId="0"/>
    <xf numFmtId="0" fontId="2" fillId="0" borderId="0"/>
    <xf numFmtId="0" fontId="2" fillId="0" borderId="0"/>
    <xf numFmtId="0" fontId="2" fillId="0" borderId="0"/>
    <xf numFmtId="0" fontId="45"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4" fillId="0" borderId="0"/>
    <xf numFmtId="0" fontId="2" fillId="0" borderId="0"/>
    <xf numFmtId="0" fontId="2" fillId="0" borderId="0"/>
    <xf numFmtId="0" fontId="2" fillId="0" borderId="0"/>
    <xf numFmtId="0" fontId="2"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7" fillId="0" borderId="0"/>
    <xf numFmtId="0" fontId="3"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6" fillId="0" borderId="0"/>
    <xf numFmtId="0" fontId="2" fillId="0" borderId="0"/>
    <xf numFmtId="0" fontId="2" fillId="0" borderId="0"/>
    <xf numFmtId="0" fontId="2" fillId="0" borderId="0"/>
    <xf numFmtId="0" fontId="7" fillId="0" borderId="0"/>
    <xf numFmtId="0" fontId="4" fillId="0" borderId="0"/>
    <xf numFmtId="0" fontId="4" fillId="0" borderId="0"/>
    <xf numFmtId="0" fontId="7" fillId="0" borderId="0"/>
    <xf numFmtId="0" fontId="3" fillId="0" borderId="0"/>
    <xf numFmtId="0" fontId="7" fillId="0" borderId="0"/>
    <xf numFmtId="0" fontId="3" fillId="0" borderId="0"/>
    <xf numFmtId="0" fontId="2" fillId="0" borderId="0"/>
    <xf numFmtId="0" fontId="2" fillId="0" borderId="0"/>
    <xf numFmtId="0" fontId="2" fillId="0" borderId="0"/>
    <xf numFmtId="0" fontId="2" fillId="0" borderId="0"/>
    <xf numFmtId="0" fontId="1"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4"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6" fillId="0" borderId="0"/>
    <xf numFmtId="0" fontId="1"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4" fillId="0" borderId="0"/>
    <xf numFmtId="0" fontId="44" fillId="0" borderId="0"/>
    <xf numFmtId="0" fontId="7"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2" fillId="0" borderId="0"/>
    <xf numFmtId="0" fontId="2" fillId="0" borderId="0"/>
    <xf numFmtId="0" fontId="2" fillId="0" borderId="0"/>
    <xf numFmtId="0" fontId="7"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44" fillId="0" borderId="0"/>
    <xf numFmtId="0" fontId="2" fillId="0" borderId="0"/>
    <xf numFmtId="0" fontId="2" fillId="0" borderId="0"/>
    <xf numFmtId="0" fontId="2" fillId="0" borderId="0"/>
    <xf numFmtId="0" fontId="2" fillId="0" borderId="0"/>
    <xf numFmtId="0" fontId="3"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5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44"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4"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3" fillId="0" borderId="0" applyNumberFormat="0" applyFill="0" applyBorder="0" applyAlignment="0" applyProtection="0"/>
    <xf numFmtId="0" fontId="4" fillId="11" borderId="14" applyNumberFormat="0" applyFont="0" applyAlignment="0" applyProtection="0"/>
    <xf numFmtId="0" fontId="4" fillId="11" borderId="14" applyNumberFormat="0" applyFont="0" applyAlignment="0" applyProtection="0"/>
    <xf numFmtId="0" fontId="46" fillId="11" borderId="14" applyNumberFormat="0" applyFont="0" applyAlignment="0" applyProtection="0"/>
    <xf numFmtId="0" fontId="7" fillId="11" borderId="14" applyNumberFormat="0" applyFont="0" applyAlignment="0" applyProtection="0"/>
    <xf numFmtId="9" fontId="4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0" fontId="24" fillId="0" borderId="13" applyNumberFormat="0" applyFill="0" applyAlignment="0" applyProtection="0"/>
    <xf numFmtId="0" fontId="24" fillId="0" borderId="13" applyNumberFormat="0" applyFill="0" applyAlignment="0" applyProtection="0"/>
    <xf numFmtId="0" fontId="25" fillId="0" borderId="21"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1" fillId="0" borderId="0"/>
    <xf numFmtId="0" fontId="48"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5" fillId="0" borderId="0" applyNumberFormat="0" applyFill="0" applyBorder="0" applyAlignment="0" applyProtection="0"/>
    <xf numFmtId="0" fontId="10" fillId="0" borderId="0" applyFont="0" applyFill="0" applyBorder="0" applyAlignment="0" applyProtection="0"/>
    <xf numFmtId="177" fontId="50"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169" fontId="52"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52" fillId="0" borderId="0" applyFont="0" applyFill="0" applyBorder="0" applyAlignment="0" applyProtection="0"/>
    <xf numFmtId="169" fontId="9"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4" fillId="0" borderId="0" applyFont="0" applyFill="0" applyBorder="0" applyAlignment="0" applyProtection="0"/>
    <xf numFmtId="169" fontId="52" fillId="0" borderId="0" applyFont="0" applyFill="0" applyBorder="0" applyAlignment="0" applyProtection="0"/>
    <xf numFmtId="169" fontId="52" fillId="0" borderId="0" applyFont="0" applyFill="0" applyBorder="0" applyAlignment="0" applyProtection="0"/>
    <xf numFmtId="169" fontId="4" fillId="0" borderId="0" applyFont="0" applyFill="0" applyBorder="0" applyAlignment="0" applyProtection="0"/>
    <xf numFmtId="169" fontId="9" fillId="0" borderId="0" applyFont="0" applyFill="0" applyBorder="0" applyAlignment="0" applyProtection="0"/>
    <xf numFmtId="169" fontId="52" fillId="0" borderId="0" applyFont="0" applyFill="0" applyBorder="0" applyAlignment="0" applyProtection="0"/>
    <xf numFmtId="169" fontId="52"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53"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9" fontId="4" fillId="0" borderId="0" applyFont="0" applyFill="0" applyBorder="0" applyAlignment="0" applyProtection="0"/>
    <xf numFmtId="178" fontId="52" fillId="0" borderId="0" applyFont="0" applyFill="0" applyBorder="0" applyAlignment="0" applyProtection="0"/>
    <xf numFmtId="178" fontId="52"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4"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4" fillId="0" borderId="0" applyFont="0" applyFill="0" applyBorder="0" applyAlignment="0" applyProtection="0"/>
    <xf numFmtId="164" fontId="53" fillId="0" borderId="0" applyFont="0" applyFill="0" applyBorder="0" applyAlignment="0" applyProtection="0"/>
    <xf numFmtId="169"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1"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52" fillId="0" borderId="0" applyFont="0" applyFill="0" applyBorder="0" applyAlignment="0" applyProtection="0"/>
    <xf numFmtId="169" fontId="52"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51" fillId="0" borderId="0" applyFont="0" applyFill="0" applyBorder="0" applyAlignment="0" applyProtection="0"/>
    <xf numFmtId="175" fontId="52" fillId="0" borderId="0" applyFont="0" applyFill="0" applyBorder="0" applyAlignment="0" applyProtection="0"/>
    <xf numFmtId="175" fontId="52"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5" fontId="52"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5" fontId="52" fillId="0" borderId="0" applyFont="0" applyFill="0" applyBorder="0" applyAlignment="0" applyProtection="0"/>
    <xf numFmtId="169" fontId="4" fillId="0" borderId="0" applyFont="0" applyFill="0" applyBorder="0" applyAlignment="0" applyProtection="0"/>
    <xf numFmtId="169" fontId="6"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5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9" fontId="52" fillId="0" borderId="0" applyFont="0" applyFill="0" applyBorder="0" applyAlignment="0" applyProtection="0"/>
    <xf numFmtId="178" fontId="4" fillId="0" borderId="0" applyFont="0" applyFill="0" applyBorder="0" applyAlignment="0" applyProtection="0"/>
    <xf numFmtId="169" fontId="7" fillId="0" borderId="0" applyFont="0" applyFill="0" applyBorder="0" applyAlignment="0" applyProtection="0"/>
    <xf numFmtId="43" fontId="4" fillId="0" borderId="0" applyFont="0" applyFill="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7" borderId="0" applyNumberFormat="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3"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4" fontId="58" fillId="0" borderId="0" applyFont="0" applyFill="0" applyBorder="0" applyAlignment="0" applyProtection="0"/>
    <xf numFmtId="178" fontId="3" fillId="0" borderId="0" applyFont="0" applyFill="0" applyBorder="0" applyAlignment="0" applyProtection="0"/>
    <xf numFmtId="164" fontId="58" fillId="0" borderId="0" applyFont="0" applyFill="0" applyBorder="0" applyAlignment="0" applyProtection="0"/>
    <xf numFmtId="169" fontId="2" fillId="0" borderId="0" applyFont="0" applyFill="0" applyBorder="0" applyAlignment="0" applyProtection="0"/>
    <xf numFmtId="178"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3" fillId="0" borderId="0" applyFont="0" applyFill="0" applyBorder="0" applyAlignment="0" applyProtection="0"/>
    <xf numFmtId="175" fontId="3" fillId="0" borderId="0" applyFont="0" applyFill="0" applyBorder="0" applyAlignment="0" applyProtection="0"/>
    <xf numFmtId="16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281">
    <xf numFmtId="0" fontId="0" fillId="0" borderId="0" xfId="0"/>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Border="1" applyAlignment="1">
      <alignment vertical="center" wrapText="1"/>
    </xf>
    <xf numFmtId="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Alignment="1">
      <alignment vertical="center"/>
    </xf>
    <xf numFmtId="0" fontId="5" fillId="2" borderId="0" xfId="0" applyFont="1" applyFill="1" applyAlignment="1">
      <alignment horizontal="center" vertical="center"/>
    </xf>
    <xf numFmtId="0" fontId="59" fillId="0" borderId="0" xfId="0" applyFont="1" applyAlignment="1">
      <alignment horizontal="center" vertical="center"/>
    </xf>
    <xf numFmtId="2" fontId="5" fillId="0" borderId="0" xfId="0" applyNumberFormat="1" applyFont="1" applyAlignment="1">
      <alignment horizontal="center" vertical="center"/>
    </xf>
    <xf numFmtId="2" fontId="5" fillId="0" borderId="0" xfId="0" applyNumberFormat="1" applyFont="1" applyAlignment="1">
      <alignment horizontal="center" vertical="center" wrapText="1"/>
    </xf>
    <xf numFmtId="2" fontId="5" fillId="2" borderId="0" xfId="0" applyNumberFormat="1" applyFont="1" applyFill="1" applyAlignment="1">
      <alignment horizontal="center" vertical="center"/>
    </xf>
    <xf numFmtId="0" fontId="5" fillId="0" borderId="0" xfId="0" applyFont="1" applyAlignment="1">
      <alignment horizontal="center" vertical="center"/>
    </xf>
    <xf numFmtId="0" fontId="60" fillId="2" borderId="25" xfId="0" applyFont="1" applyFill="1" applyBorder="1" applyAlignment="1">
      <alignment horizontal="left" vertical="center" wrapText="1"/>
    </xf>
    <xf numFmtId="0" fontId="5" fillId="0" borderId="0" xfId="0" applyFont="1" applyAlignment="1">
      <alignment horizontal="center" vertical="center"/>
    </xf>
    <xf numFmtId="3" fontId="5" fillId="2" borderId="0" xfId="0" applyNumberFormat="1" applyFont="1" applyFill="1" applyAlignment="1">
      <alignment horizontal="center" vertical="center"/>
    </xf>
    <xf numFmtId="0" fontId="62" fillId="2" borderId="0" xfId="0" applyFont="1" applyFill="1" applyAlignment="1">
      <alignment horizontal="center" vertical="center"/>
    </xf>
    <xf numFmtId="0" fontId="62" fillId="0" borderId="0" xfId="0" applyFont="1" applyFill="1" applyAlignment="1">
      <alignment horizontal="center" vertical="center"/>
    </xf>
    <xf numFmtId="4" fontId="62" fillId="0" borderId="0" xfId="0" applyNumberFormat="1" applyFont="1" applyFill="1" applyAlignment="1">
      <alignment horizontal="center" vertical="center"/>
    </xf>
    <xf numFmtId="3" fontId="62" fillId="2" borderId="0" xfId="0" applyNumberFormat="1" applyFont="1" applyFill="1" applyAlignment="1">
      <alignment horizontal="center" vertical="center"/>
    </xf>
    <xf numFmtId="0" fontId="62" fillId="0" borderId="0" xfId="0" applyFont="1" applyAlignment="1">
      <alignment horizontal="center" vertical="center"/>
    </xf>
    <xf numFmtId="0" fontId="62" fillId="0" borderId="0" xfId="0" applyFont="1" applyAlignment="1">
      <alignment horizontal="right" vertical="center"/>
    </xf>
    <xf numFmtId="0" fontId="60" fillId="2" borderId="0" xfId="0" applyFont="1" applyFill="1" applyBorder="1" applyAlignment="1">
      <alignment vertical="center" wrapText="1"/>
    </xf>
    <xf numFmtId="0" fontId="60" fillId="0" borderId="0" xfId="0" applyFont="1" applyBorder="1" applyAlignment="1">
      <alignment vertical="center" wrapText="1"/>
    </xf>
    <xf numFmtId="0" fontId="62" fillId="2" borderId="0" xfId="0" applyFont="1" applyFill="1" applyBorder="1" applyAlignment="1">
      <alignment vertical="center" wrapText="1"/>
    </xf>
    <xf numFmtId="0" fontId="62" fillId="0" borderId="0" xfId="0" applyFont="1" applyBorder="1" applyAlignment="1">
      <alignment horizontal="right" vertical="center" wrapText="1"/>
    </xf>
    <xf numFmtId="3" fontId="62" fillId="0" borderId="0" xfId="0" applyNumberFormat="1" applyFont="1" applyFill="1" applyAlignment="1">
      <alignment horizontal="center" vertical="center"/>
    </xf>
    <xf numFmtId="0" fontId="62" fillId="2" borderId="2" xfId="0" applyFont="1" applyFill="1" applyBorder="1" applyAlignment="1">
      <alignment horizontal="center" vertical="center" wrapText="1"/>
    </xf>
    <xf numFmtId="0" fontId="62" fillId="0" borderId="2" xfId="0" applyFont="1" applyFill="1" applyBorder="1" applyAlignment="1">
      <alignment horizontal="center" vertical="center" wrapText="1"/>
    </xf>
    <xf numFmtId="0" fontId="62" fillId="0" borderId="2" xfId="0" applyFont="1" applyBorder="1" applyAlignment="1">
      <alignment horizontal="center" vertical="center" wrapText="1"/>
    </xf>
    <xf numFmtId="3" fontId="62" fillId="0" borderId="3" xfId="0" applyNumberFormat="1" applyFont="1" applyFill="1" applyBorder="1" applyAlignment="1">
      <alignment horizontal="center" vertical="center" wrapText="1"/>
    </xf>
    <xf numFmtId="3" fontId="62" fillId="2" borderId="3" xfId="0" applyNumberFormat="1" applyFont="1" applyFill="1" applyBorder="1" applyAlignment="1">
      <alignment horizontal="center" vertical="center" wrapText="1"/>
    </xf>
    <xf numFmtId="0" fontId="62" fillId="0" borderId="2" xfId="0" applyFont="1" applyBorder="1" applyAlignment="1">
      <alignment horizontal="center" vertical="center"/>
    </xf>
    <xf numFmtId="0" fontId="60" fillId="2" borderId="2" xfId="0" applyFont="1" applyFill="1" applyBorder="1" applyAlignment="1">
      <alignment horizontal="left" vertical="center" wrapText="1"/>
    </xf>
    <xf numFmtId="0" fontId="60" fillId="2" borderId="2" xfId="0" applyFont="1" applyFill="1" applyBorder="1" applyAlignment="1">
      <alignment horizontal="center" vertical="center" wrapText="1"/>
    </xf>
    <xf numFmtId="3" fontId="60" fillId="0" borderId="2" xfId="1" applyNumberFormat="1" applyFont="1" applyFill="1" applyBorder="1" applyAlignment="1">
      <alignment horizontal="center" vertical="center"/>
    </xf>
    <xf numFmtId="3" fontId="60" fillId="2" borderId="2" xfId="1" applyNumberFormat="1" applyFont="1" applyFill="1" applyBorder="1" applyAlignment="1">
      <alignment horizontal="center" vertical="center"/>
    </xf>
    <xf numFmtId="3" fontId="62" fillId="0" borderId="2" xfId="1" applyNumberFormat="1" applyFont="1" applyFill="1" applyBorder="1" applyAlignment="1">
      <alignment horizontal="center" vertical="center"/>
    </xf>
    <xf numFmtId="4" fontId="60" fillId="0" borderId="2" xfId="0" applyNumberFormat="1" applyFont="1" applyFill="1" applyBorder="1" applyAlignment="1">
      <alignment horizontal="right" vertical="center" wrapText="1"/>
    </xf>
    <xf numFmtId="3" fontId="60" fillId="0" borderId="2" xfId="0" applyNumberFormat="1" applyFont="1" applyFill="1" applyBorder="1" applyAlignment="1">
      <alignment horizontal="center" vertical="center"/>
    </xf>
    <xf numFmtId="0" fontId="62" fillId="0" borderId="2" xfId="0" applyFont="1" applyFill="1" applyBorder="1" applyAlignment="1">
      <alignment horizontal="center" vertical="center"/>
    </xf>
    <xf numFmtId="0" fontId="60" fillId="0" borderId="2" xfId="0" applyFont="1" applyBorder="1" applyAlignment="1">
      <alignment horizontal="center" vertical="center"/>
    </xf>
    <xf numFmtId="49" fontId="60" fillId="2" borderId="25" xfId="0" applyNumberFormat="1" applyFont="1" applyFill="1" applyBorder="1" applyAlignment="1">
      <alignment horizontal="center" vertical="center"/>
    </xf>
    <xf numFmtId="0" fontId="60" fillId="2" borderId="25" xfId="0" applyNumberFormat="1" applyFont="1" applyFill="1" applyBorder="1" applyAlignment="1">
      <alignment horizontal="center" vertical="center" wrapText="1"/>
    </xf>
    <xf numFmtId="3" fontId="60" fillId="2" borderId="25" xfId="1" applyNumberFormat="1" applyFont="1" applyFill="1" applyBorder="1" applyAlignment="1">
      <alignment horizontal="center" vertical="center"/>
    </xf>
    <xf numFmtId="4" fontId="62" fillId="0" borderId="2" xfId="0" applyNumberFormat="1" applyFont="1" applyFill="1" applyBorder="1" applyAlignment="1">
      <alignment horizontal="center" vertical="center" wrapText="1"/>
    </xf>
    <xf numFmtId="49" fontId="63" fillId="2" borderId="2" xfId="0" applyNumberFormat="1" applyFont="1" applyFill="1" applyBorder="1" applyAlignment="1">
      <alignment horizontal="center" vertical="center" wrapText="1"/>
    </xf>
    <xf numFmtId="49" fontId="60" fillId="2" borderId="25" xfId="0" applyNumberFormat="1" applyFont="1" applyFill="1" applyBorder="1" applyAlignment="1">
      <alignment horizontal="left" vertical="center" wrapText="1"/>
    </xf>
    <xf numFmtId="3" fontId="60" fillId="2" borderId="25" xfId="0" applyNumberFormat="1" applyFont="1" applyFill="1" applyBorder="1" applyAlignment="1">
      <alignment horizontal="center" vertical="center" wrapText="1"/>
    </xf>
    <xf numFmtId="3" fontId="60" fillId="0" borderId="2" xfId="0" applyNumberFormat="1" applyFont="1" applyFill="1" applyBorder="1" applyAlignment="1">
      <alignment horizontal="center" vertical="center" wrapText="1"/>
    </xf>
    <xf numFmtId="49" fontId="64" fillId="2" borderId="2" xfId="0" applyNumberFormat="1" applyFont="1" applyFill="1" applyBorder="1" applyAlignment="1">
      <alignment horizontal="center" vertical="center" wrapText="1"/>
    </xf>
    <xf numFmtId="49" fontId="65" fillId="2" borderId="25" xfId="0" applyNumberFormat="1" applyFont="1" applyFill="1" applyBorder="1" applyAlignment="1">
      <alignment horizontal="left" vertical="center" wrapText="1"/>
    </xf>
    <xf numFmtId="0" fontId="62" fillId="2" borderId="25" xfId="0" applyNumberFormat="1" applyFont="1" applyFill="1" applyBorder="1" applyAlignment="1">
      <alignment horizontal="center" vertical="center" wrapText="1"/>
    </xf>
    <xf numFmtId="3" fontId="65" fillId="2" borderId="25" xfId="0" applyNumberFormat="1" applyFont="1" applyFill="1" applyBorder="1" applyAlignment="1">
      <alignment horizontal="center" vertical="center" wrapText="1"/>
    </xf>
    <xf numFmtId="3" fontId="62" fillId="2" borderId="2" xfId="1" applyNumberFormat="1" applyFont="1" applyFill="1" applyBorder="1" applyAlignment="1">
      <alignment horizontal="center" vertical="center"/>
    </xf>
    <xf numFmtId="3" fontId="62" fillId="0" borderId="2" xfId="0" applyNumberFormat="1" applyFont="1" applyFill="1" applyBorder="1" applyAlignment="1">
      <alignment vertical="center" wrapText="1"/>
    </xf>
    <xf numFmtId="1" fontId="62" fillId="0" borderId="2" xfId="0" applyNumberFormat="1" applyFont="1" applyBorder="1" applyAlignment="1">
      <alignment horizontal="center" vertical="center"/>
    </xf>
    <xf numFmtId="49" fontId="66" fillId="2" borderId="2" xfId="0" applyNumberFormat="1" applyFont="1" applyFill="1" applyBorder="1" applyAlignment="1">
      <alignment horizontal="center" vertical="center" wrapText="1"/>
    </xf>
    <xf numFmtId="49" fontId="62" fillId="2" borderId="25" xfId="0" applyNumberFormat="1" applyFont="1" applyFill="1" applyBorder="1" applyAlignment="1">
      <alignment horizontal="left" vertical="center" wrapText="1"/>
    </xf>
    <xf numFmtId="3" fontId="62" fillId="2" borderId="25" xfId="0" applyNumberFormat="1" applyFont="1" applyFill="1" applyBorder="1" applyAlignment="1">
      <alignment horizontal="center" vertical="center" wrapText="1"/>
    </xf>
    <xf numFmtId="3" fontId="62" fillId="0" borderId="4" xfId="0" applyNumberFormat="1" applyFont="1" applyFill="1" applyBorder="1" applyAlignment="1">
      <alignment horizontal="center" vertical="center" wrapText="1"/>
    </xf>
    <xf numFmtId="0" fontId="62" fillId="2" borderId="25" xfId="0" applyFont="1" applyFill="1" applyBorder="1" applyAlignment="1">
      <alignment horizontal="left" vertical="center" wrapText="1"/>
    </xf>
    <xf numFmtId="0" fontId="65" fillId="2" borderId="25" xfId="0" applyNumberFormat="1" applyFont="1" applyFill="1" applyBorder="1" applyAlignment="1">
      <alignment horizontal="center" vertical="center" wrapText="1"/>
    </xf>
    <xf numFmtId="3" fontId="65" fillId="2" borderId="2" xfId="1" applyNumberFormat="1" applyFont="1" applyFill="1" applyBorder="1" applyAlignment="1">
      <alignment horizontal="center" vertical="center"/>
    </xf>
    <xf numFmtId="3" fontId="60" fillId="2" borderId="2" xfId="0" applyNumberFormat="1" applyFont="1" applyFill="1" applyBorder="1" applyAlignment="1">
      <alignment horizontal="center" vertical="center"/>
    </xf>
    <xf numFmtId="3" fontId="62" fillId="0" borderId="4" xfId="0" applyNumberFormat="1" applyFont="1" applyFill="1" applyBorder="1" applyAlignment="1">
      <alignment vertical="center" wrapText="1"/>
    </xf>
    <xf numFmtId="0" fontId="62" fillId="2" borderId="25" xfId="0" applyFont="1" applyFill="1" applyBorder="1" applyAlignment="1">
      <alignment horizontal="center" vertical="center"/>
    </xf>
    <xf numFmtId="3" fontId="65" fillId="2" borderId="2" xfId="0" applyNumberFormat="1" applyFont="1" applyFill="1" applyBorder="1" applyAlignment="1">
      <alignment horizontal="center" vertical="center"/>
    </xf>
    <xf numFmtId="3" fontId="62" fillId="0" borderId="2" xfId="0" applyNumberFormat="1" applyFont="1" applyFill="1" applyBorder="1" applyAlignment="1">
      <alignment horizontal="center" vertical="center" wrapText="1"/>
    </xf>
    <xf numFmtId="3" fontId="62" fillId="2" borderId="2" xfId="0" applyNumberFormat="1" applyFont="1" applyFill="1" applyBorder="1" applyAlignment="1">
      <alignment horizontal="center" vertical="center"/>
    </xf>
    <xf numFmtId="49" fontId="62" fillId="2" borderId="27" xfId="0" applyNumberFormat="1" applyFont="1" applyFill="1" applyBorder="1" applyAlignment="1">
      <alignment horizontal="left" vertical="center" wrapText="1"/>
    </xf>
    <xf numFmtId="4" fontId="60" fillId="0" borderId="2" xfId="0" applyNumberFormat="1" applyFont="1" applyFill="1" applyBorder="1" applyAlignment="1">
      <alignment horizontal="center" vertical="center" wrapText="1"/>
    </xf>
    <xf numFmtId="3" fontId="62" fillId="2" borderId="25" xfId="0" applyNumberFormat="1" applyFont="1" applyFill="1" applyBorder="1" applyAlignment="1">
      <alignment horizontal="center" vertical="center"/>
    </xf>
    <xf numFmtId="3" fontId="62" fillId="2" borderId="2" xfId="0" applyNumberFormat="1" applyFont="1" applyFill="1" applyBorder="1" applyAlignment="1">
      <alignment horizontal="center" vertical="center" wrapText="1"/>
    </xf>
    <xf numFmtId="49" fontId="65" fillId="2" borderId="2" xfId="0" applyNumberFormat="1" applyFont="1" applyFill="1" applyBorder="1" applyAlignment="1">
      <alignment horizontal="left" vertical="center" wrapText="1"/>
    </xf>
    <xf numFmtId="3" fontId="65" fillId="2" borderId="2" xfId="4" applyNumberFormat="1" applyFont="1" applyFill="1" applyBorder="1" applyAlignment="1">
      <alignment horizontal="center" vertical="center" wrapText="1"/>
    </xf>
    <xf numFmtId="3" fontId="65" fillId="0" borderId="2" xfId="1" applyNumberFormat="1" applyFont="1" applyFill="1" applyBorder="1" applyAlignment="1">
      <alignment horizontal="center" vertical="center"/>
    </xf>
    <xf numFmtId="49" fontId="62" fillId="2" borderId="2" xfId="0" applyNumberFormat="1" applyFont="1" applyFill="1" applyBorder="1" applyAlignment="1">
      <alignment horizontal="left" vertical="center" wrapText="1"/>
    </xf>
    <xf numFmtId="3" fontId="62" fillId="2" borderId="2" xfId="4" applyNumberFormat="1" applyFont="1" applyFill="1" applyBorder="1" applyAlignment="1">
      <alignment horizontal="center" vertical="center" wrapText="1"/>
    </xf>
    <xf numFmtId="49" fontId="60" fillId="2" borderId="2" xfId="0" applyNumberFormat="1" applyFont="1" applyFill="1" applyBorder="1" applyAlignment="1">
      <alignment horizontal="left" vertical="center" wrapText="1"/>
    </xf>
    <xf numFmtId="0" fontId="67" fillId="2" borderId="25" xfId="0" applyNumberFormat="1" applyFont="1" applyFill="1" applyBorder="1" applyAlignment="1">
      <alignment horizontal="center" vertical="center" wrapText="1"/>
    </xf>
    <xf numFmtId="3" fontId="60" fillId="0" borderId="2" xfId="0" applyNumberFormat="1" applyFont="1" applyBorder="1" applyAlignment="1">
      <alignment horizontal="center" vertical="center" wrapText="1"/>
    </xf>
    <xf numFmtId="167" fontId="60" fillId="0" borderId="2" xfId="0" applyNumberFormat="1" applyFont="1" applyBorder="1" applyAlignment="1">
      <alignment horizontal="center" vertical="center" wrapText="1"/>
    </xf>
    <xf numFmtId="168" fontId="60" fillId="0" borderId="2" xfId="0" applyNumberFormat="1" applyFont="1" applyBorder="1" applyAlignment="1">
      <alignment horizontal="center" vertical="center" wrapText="1"/>
    </xf>
    <xf numFmtId="49" fontId="62" fillId="2" borderId="3" xfId="0" applyNumberFormat="1" applyFont="1" applyFill="1" applyBorder="1" applyAlignment="1">
      <alignment horizontal="left" vertical="center" wrapText="1"/>
    </xf>
    <xf numFmtId="2" fontId="62" fillId="0" borderId="2" xfId="0" applyNumberFormat="1" applyFont="1" applyBorder="1" applyAlignment="1">
      <alignment horizontal="center" vertical="center"/>
    </xf>
    <xf numFmtId="165" fontId="62" fillId="2" borderId="2" xfId="0" applyNumberFormat="1" applyFont="1" applyFill="1" applyBorder="1" applyAlignment="1">
      <alignment horizontal="center" vertical="center"/>
    </xf>
    <xf numFmtId="0" fontId="62" fillId="2" borderId="27" xfId="0" applyNumberFormat="1" applyFont="1" applyFill="1" applyBorder="1" applyAlignment="1">
      <alignment horizontal="center" vertical="center" wrapText="1"/>
    </xf>
    <xf numFmtId="166" fontId="62" fillId="0" borderId="2" xfId="0" applyNumberFormat="1" applyFont="1" applyBorder="1" applyAlignment="1">
      <alignment horizontal="center" vertical="center"/>
    </xf>
    <xf numFmtId="3" fontId="62" fillId="0" borderId="5" xfId="0" applyNumberFormat="1" applyFont="1" applyFill="1" applyBorder="1" applyAlignment="1">
      <alignment vertical="center" wrapText="1"/>
    </xf>
    <xf numFmtId="165" fontId="62" fillId="0" borderId="2" xfId="0" applyNumberFormat="1" applyFont="1" applyBorder="1" applyAlignment="1">
      <alignment horizontal="center" vertical="center"/>
    </xf>
    <xf numFmtId="3" fontId="62" fillId="2" borderId="25" xfId="1" applyNumberFormat="1" applyFont="1" applyFill="1" applyBorder="1" applyAlignment="1">
      <alignment horizontal="center" vertical="center"/>
    </xf>
    <xf numFmtId="0" fontId="62" fillId="2" borderId="2" xfId="0" applyFont="1" applyFill="1" applyBorder="1" applyAlignment="1">
      <alignment horizontal="center" vertical="center"/>
    </xf>
    <xf numFmtId="4" fontId="62" fillId="2" borderId="2" xfId="0" applyNumberFormat="1" applyFont="1" applyFill="1" applyBorder="1" applyAlignment="1">
      <alignment horizontal="center" vertical="center"/>
    </xf>
    <xf numFmtId="2" fontId="62" fillId="2" borderId="2" xfId="0" applyNumberFormat="1" applyFont="1" applyFill="1" applyBorder="1" applyAlignment="1">
      <alignment horizontal="center" vertical="center"/>
    </xf>
    <xf numFmtId="49" fontId="62" fillId="2" borderId="25" xfId="970" applyNumberFormat="1" applyFont="1" applyFill="1" applyBorder="1" applyAlignment="1">
      <alignment horizontal="left" vertical="center" wrapText="1"/>
    </xf>
    <xf numFmtId="3" fontId="62" fillId="2" borderId="2" xfId="7" applyNumberFormat="1" applyFont="1" applyFill="1" applyBorder="1" applyAlignment="1">
      <alignment horizontal="center" vertical="center" wrapText="1"/>
    </xf>
    <xf numFmtId="3" fontId="62" fillId="2" borderId="25" xfId="7" applyNumberFormat="1" applyFont="1" applyFill="1" applyBorder="1" applyAlignment="1">
      <alignment horizontal="center" vertical="center" wrapText="1"/>
    </xf>
    <xf numFmtId="49" fontId="62" fillId="2" borderId="25" xfId="2" applyNumberFormat="1" applyFont="1" applyFill="1" applyBorder="1" applyAlignment="1">
      <alignment horizontal="left" vertical="center" wrapText="1"/>
    </xf>
    <xf numFmtId="0" fontId="62" fillId="2" borderId="25" xfId="2" applyFont="1" applyFill="1" applyBorder="1" applyAlignment="1">
      <alignment vertical="center" wrapText="1"/>
    </xf>
    <xf numFmtId="3" fontId="62" fillId="2" borderId="2" xfId="2" applyNumberFormat="1" applyFont="1" applyFill="1" applyBorder="1" applyAlignment="1">
      <alignment horizontal="center" vertical="center"/>
    </xf>
    <xf numFmtId="0" fontId="62" fillId="2" borderId="25" xfId="2" applyFont="1" applyFill="1" applyBorder="1" applyAlignment="1">
      <alignment horizontal="left" vertical="center" wrapText="1"/>
    </xf>
    <xf numFmtId="3" fontId="62" fillId="2" borderId="2" xfId="6" applyNumberFormat="1" applyFont="1" applyFill="1" applyBorder="1" applyAlignment="1">
      <alignment horizontal="center" vertical="center" wrapText="1"/>
    </xf>
    <xf numFmtId="49" fontId="64" fillId="0" borderId="2" xfId="0" applyNumberFormat="1" applyFont="1" applyFill="1" applyBorder="1" applyAlignment="1">
      <alignment horizontal="center" vertical="center" wrapText="1"/>
    </xf>
    <xf numFmtId="0" fontId="65" fillId="2" borderId="25" xfId="2" applyFont="1" applyFill="1" applyBorder="1" applyAlignment="1">
      <alignment vertical="center" wrapText="1"/>
    </xf>
    <xf numFmtId="49" fontId="62" fillId="2" borderId="4" xfId="0" applyNumberFormat="1" applyFont="1" applyFill="1" applyBorder="1" applyAlignment="1">
      <alignment horizontal="center"/>
    </xf>
    <xf numFmtId="4" fontId="67" fillId="0" borderId="2" xfId="0" applyNumberFormat="1" applyFont="1" applyFill="1" applyBorder="1" applyAlignment="1">
      <alignment horizontal="right" vertical="center" wrapText="1"/>
    </xf>
    <xf numFmtId="3" fontId="60" fillId="0" borderId="2" xfId="0" applyNumberFormat="1" applyFont="1" applyFill="1" applyBorder="1" applyAlignment="1">
      <alignment vertical="center" wrapText="1"/>
    </xf>
    <xf numFmtId="4" fontId="67" fillId="0" borderId="2" xfId="2" applyNumberFormat="1" applyFont="1" applyFill="1" applyBorder="1" applyAlignment="1">
      <alignment horizontal="right" vertical="center" wrapText="1"/>
    </xf>
    <xf numFmtId="4" fontId="65" fillId="0" borderId="2" xfId="2" applyNumberFormat="1" applyFont="1" applyFill="1" applyBorder="1" applyAlignment="1">
      <alignment horizontal="right" vertical="center" wrapText="1"/>
    </xf>
    <xf numFmtId="3" fontId="65" fillId="0" borderId="2" xfId="0" applyNumberFormat="1" applyFont="1" applyFill="1" applyBorder="1" applyAlignment="1">
      <alignment horizontal="center" vertical="center" wrapText="1"/>
    </xf>
    <xf numFmtId="0" fontId="62" fillId="2" borderId="25" xfId="0" applyFont="1" applyFill="1" applyBorder="1" applyAlignment="1">
      <alignment vertical="center" wrapText="1"/>
    </xf>
    <xf numFmtId="49" fontId="65" fillId="2" borderId="25" xfId="2" applyNumberFormat="1" applyFont="1" applyFill="1" applyBorder="1" applyAlignment="1">
      <alignment horizontal="left" vertical="center" wrapText="1"/>
    </xf>
    <xf numFmtId="3" fontId="65" fillId="2" borderId="25" xfId="2" applyNumberFormat="1" applyFont="1" applyFill="1" applyBorder="1" applyAlignment="1">
      <alignment horizontal="center" vertical="center"/>
    </xf>
    <xf numFmtId="49" fontId="60" fillId="2" borderId="4" xfId="0" applyNumberFormat="1" applyFont="1" applyFill="1" applyBorder="1" applyAlignment="1">
      <alignment horizontal="center"/>
    </xf>
    <xf numFmtId="0" fontId="60" fillId="2" borderId="25" xfId="0" applyFont="1" applyFill="1" applyBorder="1" applyAlignment="1">
      <alignment vertical="center" wrapText="1"/>
    </xf>
    <xf numFmtId="3" fontId="60" fillId="2" borderId="25" xfId="0" applyNumberFormat="1" applyFont="1" applyFill="1" applyBorder="1" applyAlignment="1">
      <alignment horizontal="center" vertical="center"/>
    </xf>
    <xf numFmtId="3" fontId="62" fillId="2" borderId="25" xfId="1220" applyNumberFormat="1" applyFont="1" applyFill="1" applyBorder="1" applyAlignment="1">
      <alignment horizontal="center" vertical="center" wrapText="1"/>
    </xf>
    <xf numFmtId="49" fontId="60" fillId="2" borderId="2" xfId="0" applyNumberFormat="1" applyFont="1" applyFill="1" applyBorder="1" applyAlignment="1">
      <alignment horizontal="center" vertical="center" wrapText="1"/>
    </xf>
    <xf numFmtId="3" fontId="60" fillId="2" borderId="25" xfId="1220" applyNumberFormat="1" applyFont="1" applyFill="1" applyBorder="1" applyAlignment="1">
      <alignment horizontal="center" vertical="center" wrapText="1"/>
    </xf>
    <xf numFmtId="49" fontId="65" fillId="2" borderId="2" xfId="0" applyNumberFormat="1" applyFont="1" applyFill="1" applyBorder="1" applyAlignment="1">
      <alignment horizontal="center" vertical="center" wrapText="1"/>
    </xf>
    <xf numFmtId="0" fontId="65" fillId="2" borderId="25" xfId="0" applyFont="1" applyFill="1" applyBorder="1" applyAlignment="1">
      <alignment vertical="center" wrapText="1"/>
    </xf>
    <xf numFmtId="3" fontId="65" fillId="2" borderId="25" xfId="1220" applyNumberFormat="1" applyFont="1" applyFill="1" applyBorder="1" applyAlignment="1">
      <alignment horizontal="center" vertical="center" wrapText="1"/>
    </xf>
    <xf numFmtId="49" fontId="62" fillId="2" borderId="2" xfId="0" applyNumberFormat="1" applyFont="1" applyFill="1" applyBorder="1" applyAlignment="1">
      <alignment horizontal="center" vertical="center" wrapText="1"/>
    </xf>
    <xf numFmtId="49" fontId="65" fillId="2" borderId="25" xfId="970" applyNumberFormat="1" applyFont="1" applyFill="1" applyBorder="1" applyAlignment="1">
      <alignment horizontal="left" vertical="center" wrapText="1"/>
    </xf>
    <xf numFmtId="4" fontId="60" fillId="0" borderId="2" xfId="1" applyNumberFormat="1" applyFont="1" applyFill="1" applyBorder="1" applyAlignment="1">
      <alignment horizontal="right" vertical="center"/>
    </xf>
    <xf numFmtId="3" fontId="65" fillId="2" borderId="2" xfId="2" applyNumberFormat="1" applyFont="1" applyFill="1" applyBorder="1" applyAlignment="1">
      <alignment horizontal="center" vertical="center"/>
    </xf>
    <xf numFmtId="4" fontId="65" fillId="0" borderId="2" xfId="1" applyNumberFormat="1" applyFont="1" applyFill="1" applyBorder="1" applyAlignment="1">
      <alignment horizontal="right" vertical="center"/>
    </xf>
    <xf numFmtId="0" fontId="65" fillId="2" borderId="25" xfId="0" applyFont="1" applyFill="1" applyBorder="1" applyAlignment="1">
      <alignment horizontal="left" vertical="center" wrapText="1"/>
    </xf>
    <xf numFmtId="3" fontId="62" fillId="2" borderId="2" xfId="3" applyNumberFormat="1" applyFont="1" applyFill="1" applyBorder="1" applyAlignment="1">
      <alignment horizontal="center" vertical="center" wrapText="1"/>
    </xf>
    <xf numFmtId="4" fontId="60" fillId="0" borderId="2" xfId="7" applyNumberFormat="1" applyFont="1" applyFill="1" applyBorder="1" applyAlignment="1">
      <alignment horizontal="right" vertical="center" wrapText="1"/>
    </xf>
    <xf numFmtId="4" fontId="65" fillId="0" borderId="2" xfId="1" applyNumberFormat="1" applyFont="1" applyFill="1" applyBorder="1" applyAlignment="1">
      <alignment horizontal="center" vertical="center" wrapText="1"/>
    </xf>
    <xf numFmtId="3" fontId="62" fillId="0" borderId="3" xfId="0" applyNumberFormat="1" applyFont="1" applyFill="1" applyBorder="1" applyAlignment="1">
      <alignment vertical="center" wrapText="1"/>
    </xf>
    <xf numFmtId="3" fontId="62" fillId="2" borderId="2" xfId="4" applyNumberFormat="1" applyFont="1" applyFill="1" applyBorder="1" applyAlignment="1">
      <alignment horizontal="center" vertical="center"/>
    </xf>
    <xf numFmtId="0" fontId="60" fillId="2" borderId="2" xfId="0" applyFont="1" applyFill="1" applyBorder="1" applyAlignment="1">
      <alignment horizontal="center" vertical="center"/>
    </xf>
    <xf numFmtId="3" fontId="60" fillId="2" borderId="2" xfId="4" applyNumberFormat="1" applyFont="1" applyFill="1" applyBorder="1" applyAlignment="1">
      <alignment horizontal="center" vertical="center"/>
    </xf>
    <xf numFmtId="0" fontId="65" fillId="2" borderId="2" xfId="0" applyFont="1" applyFill="1" applyBorder="1" applyAlignment="1">
      <alignment horizontal="left" vertical="center" wrapText="1"/>
    </xf>
    <xf numFmtId="0" fontId="65" fillId="2" borderId="2" xfId="0" applyFont="1" applyFill="1" applyBorder="1" applyAlignment="1">
      <alignment horizontal="center" vertical="center"/>
    </xf>
    <xf numFmtId="3" fontId="65" fillId="2" borderId="2" xfId="4" applyNumberFormat="1" applyFont="1" applyFill="1" applyBorder="1" applyAlignment="1">
      <alignment horizontal="center" vertical="center"/>
    </xf>
    <xf numFmtId="0" fontId="62" fillId="2" borderId="2" xfId="0" applyFont="1" applyFill="1" applyBorder="1" applyAlignment="1">
      <alignment horizontal="left" vertical="center" wrapText="1"/>
    </xf>
    <xf numFmtId="0" fontId="62" fillId="0" borderId="4" xfId="0" applyFont="1" applyFill="1" applyBorder="1" applyAlignment="1">
      <alignment horizontal="center" vertical="top" wrapText="1"/>
    </xf>
    <xf numFmtId="0" fontId="62" fillId="0" borderId="0" xfId="0" applyFont="1" applyBorder="1" applyAlignment="1">
      <alignment horizontal="right" vertical="center"/>
    </xf>
    <xf numFmtId="179" fontId="62" fillId="0" borderId="0" xfId="0" applyNumberFormat="1" applyFont="1" applyAlignment="1">
      <alignment horizontal="center" vertical="center"/>
    </xf>
    <xf numFmtId="0" fontId="68" fillId="0" borderId="2" xfId="0" applyFont="1" applyBorder="1" applyAlignment="1">
      <alignment horizontal="center" vertical="center" wrapText="1"/>
    </xf>
    <xf numFmtId="0" fontId="68" fillId="0" borderId="2" xfId="0" applyFont="1" applyBorder="1" applyAlignment="1">
      <alignment horizontal="center" vertical="center"/>
    </xf>
    <xf numFmtId="0" fontId="60" fillId="0" borderId="2" xfId="0" applyFont="1" applyFill="1" applyBorder="1" applyAlignment="1">
      <alignment horizontal="left" vertical="center" wrapText="1"/>
    </xf>
    <xf numFmtId="0" fontId="60" fillId="0" borderId="2" xfId="0" applyFont="1" applyBorder="1" applyAlignment="1">
      <alignment horizontal="center" vertical="center" wrapText="1"/>
    </xf>
    <xf numFmtId="49" fontId="60" fillId="2" borderId="30" xfId="0" applyNumberFormat="1" applyFont="1" applyFill="1" applyBorder="1" applyAlignment="1">
      <alignment horizontal="center" vertical="center"/>
    </xf>
    <xf numFmtId="49" fontId="63" fillId="2" borderId="25" xfId="0" applyNumberFormat="1" applyFont="1" applyFill="1" applyBorder="1" applyAlignment="1">
      <alignment horizontal="center" vertical="center"/>
    </xf>
    <xf numFmtId="49" fontId="64" fillId="2" borderId="25" xfId="0" applyNumberFormat="1" applyFont="1" applyFill="1" applyBorder="1" applyAlignment="1">
      <alignment horizontal="center" vertical="center"/>
    </xf>
    <xf numFmtId="49" fontId="66" fillId="2" borderId="25" xfId="0" applyNumberFormat="1" applyFont="1" applyFill="1" applyBorder="1" applyAlignment="1">
      <alignment horizontal="center" vertical="center"/>
    </xf>
    <xf numFmtId="0" fontId="62" fillId="2" borderId="2" xfId="0" applyFont="1" applyFill="1" applyBorder="1" applyAlignment="1">
      <alignment vertical="center" wrapText="1"/>
    </xf>
    <xf numFmtId="49" fontId="62" fillId="2" borderId="25" xfId="0" applyNumberFormat="1" applyFont="1" applyFill="1" applyBorder="1" applyAlignment="1">
      <alignment horizontal="center" vertical="center"/>
    </xf>
    <xf numFmtId="0" fontId="60" fillId="2" borderId="25" xfId="2" applyFont="1" applyFill="1" applyBorder="1" applyAlignment="1">
      <alignment vertical="center" wrapText="1"/>
    </xf>
    <xf numFmtId="3" fontId="60" fillId="2" borderId="2" xfId="2" applyNumberFormat="1" applyFont="1" applyFill="1" applyBorder="1" applyAlignment="1">
      <alignment horizontal="center" vertical="center"/>
    </xf>
    <xf numFmtId="0" fontId="62" fillId="2" borderId="25" xfId="1220" applyNumberFormat="1" applyFont="1" applyFill="1" applyBorder="1" applyAlignment="1">
      <alignment horizontal="center" vertical="center" wrapText="1"/>
    </xf>
    <xf numFmtId="0" fontId="60" fillId="2" borderId="25" xfId="1220" applyNumberFormat="1" applyFont="1" applyFill="1" applyBorder="1" applyAlignment="1">
      <alignment horizontal="center" vertical="center" wrapText="1"/>
    </xf>
    <xf numFmtId="0" fontId="65" fillId="2" borderId="25" xfId="1220" applyNumberFormat="1" applyFont="1" applyFill="1" applyBorder="1" applyAlignment="1">
      <alignment horizontal="center" vertical="center" wrapText="1"/>
    </xf>
    <xf numFmtId="0" fontId="62" fillId="2" borderId="0" xfId="0" applyFont="1" applyFill="1" applyAlignment="1">
      <alignment horizontal="left" vertical="center" wrapText="1"/>
    </xf>
    <xf numFmtId="3" fontId="62" fillId="2" borderId="2" xfId="5" applyNumberFormat="1" applyFont="1" applyFill="1" applyBorder="1" applyAlignment="1">
      <alignment horizontal="center" vertical="center" wrapText="1"/>
    </xf>
    <xf numFmtId="0" fontId="62" fillId="2" borderId="2" xfId="0" applyNumberFormat="1" applyFont="1" applyFill="1" applyBorder="1" applyAlignment="1">
      <alignment horizontal="center" vertical="center" wrapText="1"/>
    </xf>
    <xf numFmtId="0" fontId="62" fillId="2" borderId="28" xfId="0" applyNumberFormat="1" applyFont="1" applyFill="1" applyBorder="1" applyAlignment="1">
      <alignment horizontal="center" vertical="center" wrapText="1"/>
    </xf>
    <xf numFmtId="0" fontId="62" fillId="2" borderId="4" xfId="0" applyNumberFormat="1" applyFont="1" applyFill="1" applyBorder="1" applyAlignment="1">
      <alignment horizontal="center" vertical="center" wrapText="1"/>
    </xf>
    <xf numFmtId="0" fontId="65" fillId="2" borderId="4" xfId="0" applyNumberFormat="1" applyFont="1" applyFill="1" applyBorder="1" applyAlignment="1">
      <alignment horizontal="center" vertical="center" wrapText="1"/>
    </xf>
    <xf numFmtId="0" fontId="60" fillId="2" borderId="4" xfId="0" applyNumberFormat="1" applyFont="1" applyFill="1" applyBorder="1" applyAlignment="1">
      <alignment horizontal="center" vertical="center" wrapText="1"/>
    </xf>
    <xf numFmtId="49" fontId="66" fillId="2" borderId="31" xfId="0" applyNumberFormat="1" applyFont="1" applyFill="1" applyBorder="1" applyAlignment="1">
      <alignment horizontal="center" vertical="center"/>
    </xf>
    <xf numFmtId="49" fontId="64" fillId="0" borderId="0" xfId="0" applyNumberFormat="1" applyFont="1" applyFill="1" applyBorder="1" applyAlignment="1">
      <alignment horizontal="center" vertical="center"/>
    </xf>
    <xf numFmtId="0" fontId="62" fillId="2" borderId="0" xfId="0" applyFont="1" applyFill="1" applyBorder="1" applyAlignment="1">
      <alignment horizontal="left" vertical="center" wrapText="1"/>
    </xf>
    <xf numFmtId="0" fontId="62" fillId="2" borderId="0" xfId="0" applyFont="1" applyFill="1" applyBorder="1" applyAlignment="1">
      <alignment horizontal="center" vertical="center"/>
    </xf>
    <xf numFmtId="3" fontId="62" fillId="2" borderId="0" xfId="0" applyNumberFormat="1" applyFont="1" applyFill="1" applyBorder="1" applyAlignment="1">
      <alignment horizontal="center" vertical="center" wrapText="1"/>
    </xf>
    <xf numFmtId="0" fontId="62" fillId="0" borderId="29" xfId="0" applyFont="1" applyBorder="1" applyAlignment="1">
      <alignment horizontal="center" vertical="center" wrapText="1"/>
    </xf>
    <xf numFmtId="3" fontId="60" fillId="0" borderId="29" xfId="0" applyNumberFormat="1" applyFont="1" applyBorder="1" applyAlignment="1">
      <alignment vertical="center" wrapText="1"/>
    </xf>
    <xf numFmtId="3" fontId="62" fillId="2" borderId="0" xfId="0" applyNumberFormat="1" applyFont="1" applyFill="1" applyBorder="1" applyAlignment="1">
      <alignment horizontal="center" vertical="center"/>
    </xf>
    <xf numFmtId="3" fontId="62" fillId="0" borderId="0" xfId="1" applyNumberFormat="1" applyFont="1" applyFill="1" applyBorder="1" applyAlignment="1">
      <alignment horizontal="center" vertical="center"/>
    </xf>
    <xf numFmtId="3" fontId="62" fillId="0" borderId="0" xfId="0" applyNumberFormat="1" applyFont="1" applyFill="1" applyBorder="1" applyAlignment="1">
      <alignment horizontal="center" vertical="center" wrapText="1"/>
    </xf>
    <xf numFmtId="0" fontId="62" fillId="0" borderId="0" xfId="0" applyFont="1" applyBorder="1" applyAlignment="1">
      <alignment horizontal="center" vertical="center"/>
    </xf>
    <xf numFmtId="2" fontId="62" fillId="0" borderId="0" xfId="0" applyNumberFormat="1" applyFont="1" applyBorder="1" applyAlignment="1">
      <alignment horizontal="center" vertical="center"/>
    </xf>
    <xf numFmtId="165" fontId="62" fillId="2" borderId="0" xfId="0" applyNumberFormat="1" applyFont="1" applyFill="1" applyBorder="1" applyAlignment="1">
      <alignment horizontal="center" vertical="center"/>
    </xf>
    <xf numFmtId="0" fontId="0" fillId="0" borderId="0" xfId="0" applyFont="1"/>
    <xf numFmtId="0" fontId="69" fillId="0" borderId="0" xfId="0" applyFont="1" applyAlignment="1">
      <alignment horizontal="center" vertical="center" wrapText="1"/>
    </xf>
    <xf numFmtId="0" fontId="59" fillId="0" borderId="0" xfId="0" applyFont="1" applyFill="1" applyAlignment="1">
      <alignment horizontal="center" vertical="center"/>
    </xf>
    <xf numFmtId="4" fontId="59" fillId="0" borderId="0" xfId="0" applyNumberFormat="1" applyFont="1" applyFill="1" applyAlignment="1">
      <alignment horizontal="center" vertical="center"/>
    </xf>
    <xf numFmtId="0" fontId="70" fillId="0" borderId="0" xfId="0" applyFont="1" applyFill="1" applyAlignment="1">
      <alignment horizontal="center" vertical="center"/>
    </xf>
    <xf numFmtId="0" fontId="70" fillId="2" borderId="0" xfId="0" applyFont="1" applyFill="1" applyAlignment="1">
      <alignment horizontal="center" vertical="center"/>
    </xf>
    <xf numFmtId="4" fontId="70" fillId="0" borderId="0" xfId="0" applyNumberFormat="1" applyFont="1" applyFill="1" applyAlignment="1">
      <alignment horizontal="center" vertical="center"/>
    </xf>
    <xf numFmtId="3" fontId="70" fillId="2" borderId="0" xfId="0" applyNumberFormat="1" applyFont="1" applyFill="1" applyAlignment="1">
      <alignment horizontal="center" vertical="center"/>
    </xf>
    <xf numFmtId="0" fontId="71" fillId="2" borderId="0" xfId="0" applyFont="1" applyFill="1" applyAlignment="1">
      <alignment horizontal="left" vertical="center"/>
    </xf>
    <xf numFmtId="0" fontId="72" fillId="2" borderId="0" xfId="0" applyFont="1" applyFill="1" applyAlignment="1">
      <alignment horizontal="center" vertical="center"/>
    </xf>
    <xf numFmtId="0" fontId="72" fillId="0" borderId="0" xfId="0" applyFont="1" applyFill="1" applyAlignment="1">
      <alignment horizontal="center" vertical="center"/>
    </xf>
    <xf numFmtId="4" fontId="71" fillId="0" borderId="0" xfId="0" applyNumberFormat="1" applyFont="1" applyFill="1" applyAlignment="1">
      <alignment horizontal="center" vertical="center"/>
    </xf>
    <xf numFmtId="3" fontId="72" fillId="0" borderId="0" xfId="0" applyNumberFormat="1" applyFont="1" applyFill="1" applyAlignment="1">
      <alignment horizontal="center" vertical="center"/>
    </xf>
    <xf numFmtId="0" fontId="71" fillId="0" borderId="0" xfId="0" applyFont="1" applyFill="1" applyAlignment="1">
      <alignment horizontal="center" vertical="center"/>
    </xf>
    <xf numFmtId="0" fontId="71" fillId="0" borderId="0" xfId="0" applyFont="1" applyAlignment="1">
      <alignment horizontal="left" vertical="center"/>
    </xf>
    <xf numFmtId="0" fontId="73" fillId="0" borderId="0" xfId="0" applyFont="1"/>
    <xf numFmtId="0" fontId="72" fillId="0" borderId="0" xfId="0" applyFont="1" applyAlignment="1">
      <alignment horizontal="center" vertical="center"/>
    </xf>
    <xf numFmtId="4" fontId="72" fillId="0" borderId="0" xfId="0" applyNumberFormat="1" applyFont="1" applyFill="1" applyAlignment="1">
      <alignment horizontal="center" vertical="center"/>
    </xf>
    <xf numFmtId="0" fontId="75" fillId="0" borderId="0" xfId="0" applyFont="1" applyAlignment="1">
      <alignment horizontal="center" vertical="center" wrapText="1"/>
    </xf>
    <xf numFmtId="0" fontId="61" fillId="0" borderId="0" xfId="0" applyFont="1" applyBorder="1" applyAlignment="1">
      <alignment vertical="center" wrapText="1"/>
    </xf>
    <xf numFmtId="0" fontId="59" fillId="0" borderId="0" xfId="0" applyFont="1" applyBorder="1" applyAlignment="1">
      <alignment vertical="center" wrapText="1"/>
    </xf>
    <xf numFmtId="0" fontId="61" fillId="0" borderId="0" xfId="0" applyFont="1" applyBorder="1" applyAlignment="1">
      <alignment horizontal="center" vertical="center" wrapText="1"/>
    </xf>
    <xf numFmtId="0" fontId="61" fillId="2" borderId="0" xfId="0" applyFont="1" applyFill="1" applyBorder="1" applyAlignment="1">
      <alignment horizontal="center" vertical="center" wrapText="1"/>
    </xf>
    <xf numFmtId="168" fontId="61" fillId="0" borderId="0" xfId="0" applyNumberFormat="1" applyFont="1" applyBorder="1" applyAlignment="1">
      <alignment horizontal="center" vertical="center" wrapText="1"/>
    </xf>
    <xf numFmtId="0" fontId="62" fillId="0" borderId="3" xfId="0" applyFont="1" applyFill="1" applyBorder="1" applyAlignment="1">
      <alignment vertical="top" wrapText="1"/>
    </xf>
    <xf numFmtId="0" fontId="62" fillId="0" borderId="5" xfId="0" applyFont="1" applyFill="1" applyBorder="1" applyAlignment="1">
      <alignment vertical="top" wrapText="1"/>
    </xf>
    <xf numFmtId="0" fontId="62" fillId="0" borderId="4" xfId="0" applyFont="1" applyFill="1" applyBorder="1" applyAlignment="1">
      <alignment vertical="top" wrapText="1"/>
    </xf>
    <xf numFmtId="3" fontId="62" fillId="0" borderId="3" xfId="0" applyNumberFormat="1" applyFont="1" applyFill="1" applyBorder="1" applyAlignment="1">
      <alignment vertical="top" wrapText="1"/>
    </xf>
    <xf numFmtId="3" fontId="62" fillId="0" borderId="5" xfId="0" applyNumberFormat="1" applyFont="1" applyFill="1" applyBorder="1" applyAlignment="1">
      <alignment vertical="top" wrapText="1"/>
    </xf>
    <xf numFmtId="3" fontId="62" fillId="0" borderId="4" xfId="0" applyNumberFormat="1" applyFont="1" applyFill="1" applyBorder="1" applyAlignment="1">
      <alignment vertical="top" wrapText="1"/>
    </xf>
    <xf numFmtId="0" fontId="62" fillId="0" borderId="29" xfId="0" applyFont="1" applyFill="1" applyBorder="1" applyAlignment="1">
      <alignment horizontal="center" vertical="center"/>
    </xf>
    <xf numFmtId="3" fontId="62" fillId="0" borderId="4" xfId="0" applyNumberFormat="1" applyFont="1" applyFill="1" applyBorder="1" applyAlignment="1">
      <alignment horizontal="center" vertical="center" wrapText="1"/>
    </xf>
    <xf numFmtId="3" fontId="62" fillId="2" borderId="2" xfId="0" applyNumberFormat="1" applyFont="1" applyFill="1" applyBorder="1" applyAlignment="1">
      <alignment horizontal="center" vertical="center" wrapText="1"/>
    </xf>
    <xf numFmtId="4" fontId="62" fillId="0" borderId="2" xfId="0" applyNumberFormat="1" applyFont="1" applyFill="1" applyBorder="1" applyAlignment="1">
      <alignment horizontal="center" vertical="center" wrapText="1"/>
    </xf>
    <xf numFmtId="3" fontId="67" fillId="0" borderId="2" xfId="0" applyNumberFormat="1" applyFont="1" applyFill="1" applyBorder="1" applyAlignment="1">
      <alignment horizontal="center" vertical="center" wrapText="1"/>
    </xf>
    <xf numFmtId="0" fontId="65" fillId="0" borderId="5" xfId="0" applyFont="1" applyFill="1" applyBorder="1" applyAlignment="1">
      <alignment vertical="top" wrapText="1"/>
    </xf>
    <xf numFmtId="3" fontId="65" fillId="0" borderId="5" xfId="0" applyNumberFormat="1" applyFont="1" applyFill="1" applyBorder="1" applyAlignment="1">
      <alignment vertical="top" wrapText="1"/>
    </xf>
    <xf numFmtId="0" fontId="65" fillId="0" borderId="2" xfId="0" applyFont="1" applyFill="1" applyBorder="1" applyAlignment="1">
      <alignment horizontal="center" vertical="center"/>
    </xf>
    <xf numFmtId="0" fontId="65" fillId="0" borderId="2" xfId="0" applyFont="1" applyBorder="1" applyAlignment="1">
      <alignment horizontal="center" vertical="center"/>
    </xf>
    <xf numFmtId="0" fontId="76" fillId="0" borderId="0" xfId="0" applyFont="1" applyAlignment="1">
      <alignment horizontal="center" vertical="center"/>
    </xf>
    <xf numFmtId="2" fontId="76" fillId="0" borderId="0" xfId="0" applyNumberFormat="1" applyFont="1" applyAlignment="1">
      <alignment horizontal="center" vertical="center"/>
    </xf>
    <xf numFmtId="0" fontId="60" fillId="0" borderId="5" xfId="0" applyFont="1" applyFill="1" applyBorder="1" applyAlignment="1">
      <alignment vertical="top" wrapText="1"/>
    </xf>
    <xf numFmtId="3" fontId="60" fillId="0" borderId="5" xfId="0" applyNumberFormat="1" applyFont="1" applyFill="1" applyBorder="1" applyAlignment="1">
      <alignment vertical="top" wrapText="1"/>
    </xf>
    <xf numFmtId="0" fontId="60" fillId="0" borderId="2" xfId="0" applyFont="1" applyFill="1" applyBorder="1" applyAlignment="1">
      <alignment horizontal="center" vertical="center"/>
    </xf>
    <xf numFmtId="0" fontId="77" fillId="0" borderId="0" xfId="0" applyFont="1" applyAlignment="1">
      <alignment horizontal="center" vertical="center"/>
    </xf>
    <xf numFmtId="2" fontId="77" fillId="0" borderId="0" xfId="0" applyNumberFormat="1" applyFont="1" applyAlignment="1">
      <alignment horizontal="center" vertical="center"/>
    </xf>
    <xf numFmtId="49" fontId="65" fillId="2" borderId="4" xfId="0" applyNumberFormat="1" applyFont="1" applyFill="1" applyBorder="1" applyAlignment="1">
      <alignment horizontal="center" vertical="center"/>
    </xf>
    <xf numFmtId="0" fontId="62" fillId="2" borderId="5" xfId="0" applyFont="1" applyFill="1" applyBorder="1" applyAlignment="1">
      <alignment vertical="top" wrapText="1"/>
    </xf>
    <xf numFmtId="3" fontId="62" fillId="2" borderId="5" xfId="0" applyNumberFormat="1" applyFont="1" applyFill="1" applyBorder="1" applyAlignment="1">
      <alignment vertical="top" wrapText="1"/>
    </xf>
    <xf numFmtId="4" fontId="62" fillId="0" borderId="2" xfId="0" applyNumberFormat="1" applyFont="1" applyFill="1" applyBorder="1" applyAlignment="1">
      <alignment horizontal="center" vertical="center" wrapText="1"/>
    </xf>
    <xf numFmtId="3" fontId="62" fillId="0" borderId="3" xfId="0" applyNumberFormat="1" applyFont="1" applyFill="1" applyBorder="1" applyAlignment="1">
      <alignment horizontal="center" vertical="center" wrapText="1"/>
    </xf>
    <xf numFmtId="3" fontId="62" fillId="0" borderId="4" xfId="0" applyNumberFormat="1" applyFont="1" applyFill="1" applyBorder="1" applyAlignment="1">
      <alignment horizontal="center" vertical="center" wrapText="1"/>
    </xf>
    <xf numFmtId="0" fontId="62" fillId="0" borderId="2" xfId="0" applyFont="1" applyFill="1" applyBorder="1" applyAlignment="1">
      <alignment horizontal="center" vertical="center" wrapText="1"/>
    </xf>
    <xf numFmtId="4" fontId="62" fillId="0" borderId="2" xfId="0" applyNumberFormat="1" applyFont="1" applyFill="1" applyBorder="1" applyAlignment="1">
      <alignment horizontal="center" vertical="center" wrapText="1"/>
    </xf>
    <xf numFmtId="0" fontId="62" fillId="2" borderId="2" xfId="0" applyFont="1" applyFill="1" applyBorder="1" applyAlignment="1">
      <alignment horizontal="center" vertical="center" wrapText="1"/>
    </xf>
    <xf numFmtId="3" fontId="62" fillId="0" borderId="2" xfId="0" applyNumberFormat="1" applyFont="1" applyFill="1" applyBorder="1" applyAlignment="1">
      <alignment horizontal="center" vertical="center"/>
    </xf>
    <xf numFmtId="49" fontId="62" fillId="2" borderId="26" xfId="0" applyNumberFormat="1" applyFont="1" applyFill="1" applyBorder="1" applyAlignment="1">
      <alignment horizontal="left" vertical="center" wrapText="1"/>
    </xf>
    <xf numFmtId="1" fontId="60" fillId="0" borderId="2" xfId="0" applyNumberFormat="1" applyFont="1" applyBorder="1" applyAlignment="1">
      <alignment horizontal="center" vertical="center"/>
    </xf>
    <xf numFmtId="1" fontId="65" fillId="0" borderId="2" xfId="0" applyNumberFormat="1" applyFont="1" applyBorder="1" applyAlignment="1">
      <alignment horizontal="center" vertical="center"/>
    </xf>
    <xf numFmtId="3" fontId="65" fillId="2" borderId="25" xfId="0" applyNumberFormat="1" applyFont="1" applyFill="1" applyBorder="1" applyAlignment="1">
      <alignment horizontal="center" vertical="center"/>
    </xf>
    <xf numFmtId="2" fontId="65" fillId="0" borderId="2" xfId="0" applyNumberFormat="1" applyFont="1" applyBorder="1" applyAlignment="1">
      <alignment horizontal="center" vertical="center"/>
    </xf>
    <xf numFmtId="165" fontId="65" fillId="2" borderId="2" xfId="0" applyNumberFormat="1" applyFont="1" applyFill="1" applyBorder="1" applyAlignment="1">
      <alignment horizontal="center" vertical="center"/>
    </xf>
    <xf numFmtId="2" fontId="60" fillId="0" borderId="2" xfId="0" applyNumberFormat="1" applyFont="1" applyBorder="1" applyAlignment="1">
      <alignment horizontal="center" vertical="center"/>
    </xf>
    <xf numFmtId="165" fontId="60" fillId="2" borderId="2" xfId="0" applyNumberFormat="1" applyFont="1" applyFill="1" applyBorder="1" applyAlignment="1">
      <alignment horizontal="center" vertical="center"/>
    </xf>
    <xf numFmtId="0" fontId="65" fillId="2" borderId="2" xfId="0" applyNumberFormat="1" applyFont="1" applyFill="1" applyBorder="1" applyAlignment="1">
      <alignment horizontal="center" vertical="center" wrapText="1"/>
    </xf>
    <xf numFmtId="2" fontId="65" fillId="0" borderId="2" xfId="0" applyNumberFormat="1" applyFont="1" applyFill="1" applyBorder="1" applyAlignment="1">
      <alignment horizontal="center" vertical="center"/>
    </xf>
    <xf numFmtId="165" fontId="65" fillId="0" borderId="2" xfId="0" applyNumberFormat="1" applyFont="1" applyFill="1" applyBorder="1" applyAlignment="1">
      <alignment horizontal="center" vertical="center"/>
    </xf>
    <xf numFmtId="4" fontId="62" fillId="2" borderId="2" xfId="0" applyNumberFormat="1" applyFont="1" applyFill="1" applyBorder="1" applyAlignment="1">
      <alignment horizontal="center" vertical="center" wrapText="1"/>
    </xf>
    <xf numFmtId="3" fontId="65" fillId="2" borderId="2" xfId="0" applyNumberFormat="1" applyFont="1" applyFill="1" applyBorder="1" applyAlignment="1">
      <alignment horizontal="center" vertical="center" wrapText="1"/>
    </xf>
    <xf numFmtId="3" fontId="62" fillId="2" borderId="2" xfId="0" applyNumberFormat="1" applyFont="1" applyFill="1" applyBorder="1" applyAlignment="1">
      <alignment vertical="center" wrapText="1"/>
    </xf>
    <xf numFmtId="0" fontId="74" fillId="0" borderId="0" xfId="0" applyFont="1" applyAlignment="1">
      <alignment horizontal="left" vertical="center"/>
    </xf>
    <xf numFmtId="3" fontId="62" fillId="2" borderId="2" xfId="0" applyNumberFormat="1" applyFont="1" applyFill="1" applyBorder="1" applyAlignment="1">
      <alignment horizontal="center" vertical="center" wrapText="1"/>
    </xf>
    <xf numFmtId="0" fontId="62" fillId="0" borderId="2" xfId="0" applyFont="1" applyBorder="1" applyAlignment="1">
      <alignment horizontal="center" vertical="center" wrapText="1"/>
    </xf>
    <xf numFmtId="0" fontId="62" fillId="0" borderId="22" xfId="0" applyFont="1" applyBorder="1" applyAlignment="1">
      <alignment horizontal="center" vertical="center" wrapText="1"/>
    </xf>
    <xf numFmtId="0" fontId="62" fillId="0" borderId="23" xfId="0" applyFont="1" applyBorder="1" applyAlignment="1">
      <alignment horizontal="center" vertical="center" wrapText="1"/>
    </xf>
    <xf numFmtId="0" fontId="62" fillId="0" borderId="3" xfId="0" applyFont="1" applyFill="1" applyBorder="1" applyAlignment="1">
      <alignment horizontal="center" vertical="top" wrapText="1"/>
    </xf>
    <xf numFmtId="0" fontId="62" fillId="0" borderId="5" xfId="0" applyFont="1" applyFill="1" applyBorder="1" applyAlignment="1">
      <alignment horizontal="center" vertical="top" wrapText="1"/>
    </xf>
    <xf numFmtId="3" fontId="62" fillId="0" borderId="3" xfId="0" applyNumberFormat="1" applyFont="1" applyFill="1" applyBorder="1" applyAlignment="1">
      <alignment horizontal="center" vertical="top" wrapText="1"/>
    </xf>
    <xf numFmtId="3" fontId="62" fillId="0" borderId="5" xfId="0" applyNumberFormat="1" applyFont="1" applyFill="1" applyBorder="1" applyAlignment="1">
      <alignment horizontal="center" vertical="top" wrapText="1"/>
    </xf>
    <xf numFmtId="0" fontId="62" fillId="0" borderId="2" xfId="0" applyFont="1" applyFill="1" applyBorder="1" applyAlignment="1">
      <alignment horizontal="center" vertical="center" wrapText="1"/>
    </xf>
    <xf numFmtId="0" fontId="61" fillId="0" borderId="0" xfId="0" applyFont="1" applyBorder="1" applyAlignment="1">
      <alignment horizontal="center" vertical="center" wrapText="1"/>
    </xf>
    <xf numFmtId="0" fontId="71" fillId="0" borderId="0" xfId="0" applyFont="1" applyAlignment="1">
      <alignment horizontal="left" vertical="center"/>
    </xf>
    <xf numFmtId="3" fontId="71" fillId="0" borderId="0" xfId="0" applyNumberFormat="1" applyFont="1" applyFill="1" applyAlignment="1">
      <alignment horizontal="left" vertical="center"/>
    </xf>
    <xf numFmtId="0" fontId="68" fillId="0" borderId="2" xfId="0" applyFont="1" applyBorder="1" applyAlignment="1">
      <alignment horizontal="center" vertical="center" wrapText="1"/>
    </xf>
    <xf numFmtId="0" fontId="62" fillId="0" borderId="24" xfId="0" applyFont="1" applyBorder="1" applyAlignment="1">
      <alignment horizontal="center" vertical="center" wrapText="1"/>
    </xf>
    <xf numFmtId="0" fontId="62" fillId="0" borderId="22" xfId="0" applyFont="1" applyFill="1" applyBorder="1" applyAlignment="1">
      <alignment horizontal="center" vertical="center" wrapText="1"/>
    </xf>
    <xf numFmtId="0" fontId="62" fillId="0" borderId="24" xfId="0" applyFont="1" applyFill="1" applyBorder="1" applyAlignment="1">
      <alignment horizontal="center" vertical="center" wrapText="1"/>
    </xf>
    <xf numFmtId="0" fontId="62" fillId="0" borderId="23" xfId="0" applyFont="1" applyFill="1" applyBorder="1" applyAlignment="1">
      <alignment horizontal="center" vertical="center" wrapText="1"/>
    </xf>
    <xf numFmtId="0" fontId="62" fillId="0" borderId="3" xfId="0" applyFont="1" applyBorder="1" applyAlignment="1">
      <alignment horizontal="center" vertical="top" wrapText="1"/>
    </xf>
    <xf numFmtId="0" fontId="62" fillId="0" borderId="5" xfId="0" applyFont="1" applyBorder="1" applyAlignment="1">
      <alignment horizontal="center" vertical="top" wrapText="1"/>
    </xf>
    <xf numFmtId="0" fontId="62" fillId="0" borderId="0" xfId="0" applyFont="1" applyAlignment="1">
      <alignment horizontal="center" vertical="center"/>
    </xf>
    <xf numFmtId="0" fontId="62" fillId="0" borderId="0" xfId="0" applyFont="1" applyBorder="1" applyAlignment="1">
      <alignment horizontal="right" vertical="center"/>
    </xf>
    <xf numFmtId="0" fontId="62" fillId="0" borderId="0" xfId="0" applyFont="1" applyAlignment="1">
      <alignment horizontal="right" vertical="center"/>
    </xf>
    <xf numFmtId="0" fontId="62" fillId="0" borderId="0" xfId="0" applyFont="1" applyBorder="1" applyAlignment="1">
      <alignment horizontal="right" vertical="center" wrapText="1"/>
    </xf>
    <xf numFmtId="0" fontId="62" fillId="2" borderId="2" xfId="0" applyFont="1" applyFill="1" applyBorder="1" applyAlignment="1">
      <alignment horizontal="center" vertical="center" wrapText="1"/>
    </xf>
    <xf numFmtId="0" fontId="62" fillId="2" borderId="22" xfId="0" applyFont="1" applyFill="1" applyBorder="1" applyAlignment="1">
      <alignment horizontal="center" vertical="center" wrapText="1"/>
    </xf>
    <xf numFmtId="0" fontId="62" fillId="2" borderId="23"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62" fillId="0" borderId="5" xfId="0" applyFont="1" applyFill="1" applyBorder="1" applyAlignment="1">
      <alignment horizontal="center" vertical="center" wrapText="1"/>
    </xf>
    <xf numFmtId="4" fontId="62" fillId="0" borderId="3" xfId="0" applyNumberFormat="1" applyFont="1" applyFill="1" applyBorder="1" applyAlignment="1">
      <alignment horizontal="center" vertical="center" wrapText="1"/>
    </xf>
    <xf numFmtId="4" fontId="62" fillId="0" borderId="4" xfId="0" applyNumberFormat="1" applyFont="1" applyFill="1" applyBorder="1" applyAlignment="1">
      <alignment horizontal="center" vertical="center" wrapText="1"/>
    </xf>
    <xf numFmtId="3" fontId="62" fillId="2" borderId="2" xfId="0" applyNumberFormat="1" applyFont="1" applyFill="1" applyBorder="1" applyAlignment="1">
      <alignment horizontal="center" vertical="center" wrapText="1"/>
    </xf>
    <xf numFmtId="4" fontId="62" fillId="0" borderId="2" xfId="0" applyNumberFormat="1" applyFont="1" applyFill="1" applyBorder="1" applyAlignment="1">
      <alignment horizontal="center" vertical="center" wrapText="1"/>
    </xf>
  </cellXfs>
  <cellStyles count="1667">
    <cellStyle name="20% - Accent1" xfId="9"/>
    <cellStyle name="20% - Accent1 10" xfId="10"/>
    <cellStyle name="20% - Accent1 10 2" xfId="11"/>
    <cellStyle name="20% - Accent1 11" xfId="12"/>
    <cellStyle name="20% - Accent1 11 2" xfId="13"/>
    <cellStyle name="20% - Accent1 12" xfId="14"/>
    <cellStyle name="20% - Accent1 2" xfId="15"/>
    <cellStyle name="20% - Accent1 2 2" xfId="16"/>
    <cellStyle name="20% - Accent1 3" xfId="17"/>
    <cellStyle name="20% - Accent1 3 2" xfId="18"/>
    <cellStyle name="20% - Accent1 4" xfId="19"/>
    <cellStyle name="20% - Accent1 4 2" xfId="20"/>
    <cellStyle name="20% - Accent1 5" xfId="21"/>
    <cellStyle name="20% - Accent1 5 2" xfId="22"/>
    <cellStyle name="20% - Accent1 6" xfId="23"/>
    <cellStyle name="20% - Accent1 6 2" xfId="24"/>
    <cellStyle name="20% - Accent1 7" xfId="25"/>
    <cellStyle name="20% - Accent1 7 2" xfId="26"/>
    <cellStyle name="20% - Accent1 8" xfId="27"/>
    <cellStyle name="20% - Accent1 8 2" xfId="28"/>
    <cellStyle name="20% - Accent1 9" xfId="29"/>
    <cellStyle name="20% - Accent1 9 2" xfId="30"/>
    <cellStyle name="20% - Accent2" xfId="31"/>
    <cellStyle name="20% - Accent2 10" xfId="32"/>
    <cellStyle name="20% - Accent2 10 2" xfId="33"/>
    <cellStyle name="20% - Accent2 11" xfId="34"/>
    <cellStyle name="20% - Accent2 11 2" xfId="35"/>
    <cellStyle name="20% - Accent2 12" xfId="36"/>
    <cellStyle name="20% - Accent2 2" xfId="37"/>
    <cellStyle name="20% - Accent2 2 2" xfId="38"/>
    <cellStyle name="20% - Accent2 3" xfId="39"/>
    <cellStyle name="20% - Accent2 3 2" xfId="40"/>
    <cellStyle name="20% - Accent2 4" xfId="41"/>
    <cellStyle name="20% - Accent2 4 2" xfId="42"/>
    <cellStyle name="20% - Accent2 5" xfId="43"/>
    <cellStyle name="20% - Accent2 5 2" xfId="44"/>
    <cellStyle name="20% - Accent2 6" xfId="45"/>
    <cellStyle name="20% - Accent2 6 2" xfId="46"/>
    <cellStyle name="20% - Accent2 7" xfId="47"/>
    <cellStyle name="20% - Accent2 7 2" xfId="48"/>
    <cellStyle name="20% - Accent2 8" xfId="49"/>
    <cellStyle name="20% - Accent2 8 2" xfId="50"/>
    <cellStyle name="20% - Accent2 9" xfId="51"/>
    <cellStyle name="20% - Accent2 9 2" xfId="52"/>
    <cellStyle name="20% - Accent3" xfId="53"/>
    <cellStyle name="20% - Accent3 10" xfId="54"/>
    <cellStyle name="20% - Accent3 10 2" xfId="55"/>
    <cellStyle name="20% - Accent3 11" xfId="56"/>
    <cellStyle name="20% - Accent3 11 2" xfId="57"/>
    <cellStyle name="20% - Accent3 12" xfId="58"/>
    <cellStyle name="20% - Accent3 2" xfId="59"/>
    <cellStyle name="20% - Accent3 2 2" xfId="60"/>
    <cellStyle name="20% - Accent3 3" xfId="61"/>
    <cellStyle name="20% - Accent3 3 2" xfId="62"/>
    <cellStyle name="20% - Accent3 4" xfId="63"/>
    <cellStyle name="20% - Accent3 4 2" xfId="64"/>
    <cellStyle name="20% - Accent3 5" xfId="65"/>
    <cellStyle name="20% - Accent3 5 2" xfId="66"/>
    <cellStyle name="20% - Accent3 6" xfId="67"/>
    <cellStyle name="20% - Accent3 6 2" xfId="68"/>
    <cellStyle name="20% - Accent3 7" xfId="69"/>
    <cellStyle name="20% - Accent3 7 2" xfId="70"/>
    <cellStyle name="20% - Accent3 8" xfId="71"/>
    <cellStyle name="20% - Accent3 8 2" xfId="72"/>
    <cellStyle name="20% - Accent3 9" xfId="73"/>
    <cellStyle name="20% - Accent3 9 2" xfId="74"/>
    <cellStyle name="20% - Accent4" xfId="75"/>
    <cellStyle name="20% - Accent4 10" xfId="76"/>
    <cellStyle name="20% - Accent4 10 2" xfId="77"/>
    <cellStyle name="20% - Accent4 11" xfId="78"/>
    <cellStyle name="20% - Accent4 11 2" xfId="79"/>
    <cellStyle name="20% - Accent4 12" xfId="80"/>
    <cellStyle name="20% - Accent4 2" xfId="81"/>
    <cellStyle name="20% - Accent4 2 2" xfId="82"/>
    <cellStyle name="20% - Accent4 3" xfId="83"/>
    <cellStyle name="20% - Accent4 3 2" xfId="84"/>
    <cellStyle name="20% - Accent4 4" xfId="85"/>
    <cellStyle name="20% - Accent4 4 2" xfId="86"/>
    <cellStyle name="20% - Accent4 5" xfId="87"/>
    <cellStyle name="20% - Accent4 5 2" xfId="88"/>
    <cellStyle name="20% - Accent4 6" xfId="89"/>
    <cellStyle name="20% - Accent4 6 2" xfId="90"/>
    <cellStyle name="20% - Accent4 7" xfId="91"/>
    <cellStyle name="20% - Accent4 7 2" xfId="92"/>
    <cellStyle name="20% - Accent4 8" xfId="93"/>
    <cellStyle name="20% - Accent4 8 2" xfId="94"/>
    <cellStyle name="20% - Accent4 9" xfId="95"/>
    <cellStyle name="20% - Accent4 9 2" xfId="96"/>
    <cellStyle name="20% - Accent5" xfId="97"/>
    <cellStyle name="20% - Accent5 10" xfId="98"/>
    <cellStyle name="20% - Accent5 10 2" xfId="99"/>
    <cellStyle name="20% - Accent5 11" xfId="100"/>
    <cellStyle name="20% - Accent5 11 2" xfId="101"/>
    <cellStyle name="20% - Accent5 12" xfId="102"/>
    <cellStyle name="20% - Accent5 2" xfId="103"/>
    <cellStyle name="20% - Accent5 2 2" xfId="104"/>
    <cellStyle name="20% - Accent5 3" xfId="105"/>
    <cellStyle name="20% - Accent5 3 2" xfId="106"/>
    <cellStyle name="20% - Accent5 4" xfId="107"/>
    <cellStyle name="20% - Accent5 4 2" xfId="108"/>
    <cellStyle name="20% - Accent5 5" xfId="109"/>
    <cellStyle name="20% - Accent5 5 2" xfId="110"/>
    <cellStyle name="20% - Accent5 6" xfId="111"/>
    <cellStyle name="20% - Accent5 6 2" xfId="112"/>
    <cellStyle name="20% - Accent5 7" xfId="113"/>
    <cellStyle name="20% - Accent5 7 2" xfId="114"/>
    <cellStyle name="20% - Accent5 8" xfId="115"/>
    <cellStyle name="20% - Accent5 8 2" xfId="116"/>
    <cellStyle name="20% - Accent5 9" xfId="117"/>
    <cellStyle name="20% - Accent5 9 2" xfId="118"/>
    <cellStyle name="20% - Accent6" xfId="119"/>
    <cellStyle name="20% - Accent6 10" xfId="120"/>
    <cellStyle name="20% - Accent6 10 2" xfId="121"/>
    <cellStyle name="20% - Accent6 11" xfId="122"/>
    <cellStyle name="20% - Accent6 11 2" xfId="123"/>
    <cellStyle name="20% - Accent6 12" xfId="124"/>
    <cellStyle name="20% - Accent6 2" xfId="125"/>
    <cellStyle name="20% - Accent6 2 2" xfId="126"/>
    <cellStyle name="20% - Accent6 3" xfId="127"/>
    <cellStyle name="20% - Accent6 3 2" xfId="128"/>
    <cellStyle name="20% - Accent6 4" xfId="129"/>
    <cellStyle name="20% - Accent6 4 2" xfId="130"/>
    <cellStyle name="20% - Accent6 5" xfId="131"/>
    <cellStyle name="20% - Accent6 5 2" xfId="132"/>
    <cellStyle name="20% - Accent6 6" xfId="133"/>
    <cellStyle name="20% - Accent6 6 2" xfId="134"/>
    <cellStyle name="20% - Accent6 7" xfId="135"/>
    <cellStyle name="20% - Accent6 7 2" xfId="136"/>
    <cellStyle name="20% - Accent6 8" xfId="137"/>
    <cellStyle name="20% - Accent6 8 2" xfId="138"/>
    <cellStyle name="20% - Accent6 9" xfId="139"/>
    <cellStyle name="20% - Accent6 9 2" xfId="140"/>
    <cellStyle name="20% - Акцент1 2" xfId="141"/>
    <cellStyle name="20% - Акцент1 2 10" xfId="142"/>
    <cellStyle name="20% - Акцент1 2 10 2" xfId="143"/>
    <cellStyle name="20% - Акцент1 2 11" xfId="144"/>
    <cellStyle name="20% - Акцент1 2 11 2" xfId="145"/>
    <cellStyle name="20% - Акцент1 2 12" xfId="146"/>
    <cellStyle name="20% - Акцент1 2 13" xfId="147"/>
    <cellStyle name="20% - Акцент1 2 14" xfId="148"/>
    <cellStyle name="20% - Акцент1 2 15" xfId="149"/>
    <cellStyle name="20% - Акцент1 2 16" xfId="150"/>
    <cellStyle name="20% - Акцент1 2 17" xfId="151"/>
    <cellStyle name="20% - Акцент1 2 18" xfId="152"/>
    <cellStyle name="20% - Акцент1 2 19" xfId="153"/>
    <cellStyle name="20% - Акцент1 2 2" xfId="154"/>
    <cellStyle name="20% - Акцент1 2 2 2" xfId="155"/>
    <cellStyle name="20% - Акцент1 2 20" xfId="156"/>
    <cellStyle name="20% - Акцент1 2 3" xfId="157"/>
    <cellStyle name="20% - Акцент1 2 3 2" xfId="158"/>
    <cellStyle name="20% - Акцент1 2 4" xfId="159"/>
    <cellStyle name="20% - Акцент1 2 4 2" xfId="160"/>
    <cellStyle name="20% - Акцент1 2 5" xfId="161"/>
    <cellStyle name="20% - Акцент1 2 5 2" xfId="162"/>
    <cellStyle name="20% - Акцент1 2 6" xfId="163"/>
    <cellStyle name="20% - Акцент1 2 6 2" xfId="164"/>
    <cellStyle name="20% - Акцент1 2 7" xfId="165"/>
    <cellStyle name="20% - Акцент1 2 7 2" xfId="166"/>
    <cellStyle name="20% - Акцент1 2 8" xfId="167"/>
    <cellStyle name="20% - Акцент1 2 8 2" xfId="168"/>
    <cellStyle name="20% - Акцент1 2 9" xfId="169"/>
    <cellStyle name="20% - Акцент1 2 9 2" xfId="170"/>
    <cellStyle name="20% - Акцент2 2" xfId="171"/>
    <cellStyle name="20% - Акцент2 2 10" xfId="172"/>
    <cellStyle name="20% - Акцент2 2 10 2" xfId="173"/>
    <cellStyle name="20% - Акцент2 2 11" xfId="174"/>
    <cellStyle name="20% - Акцент2 2 11 2" xfId="175"/>
    <cellStyle name="20% - Акцент2 2 12" xfId="176"/>
    <cellStyle name="20% - Акцент2 2 13" xfId="177"/>
    <cellStyle name="20% - Акцент2 2 14" xfId="178"/>
    <cellStyle name="20% - Акцент2 2 15" xfId="179"/>
    <cellStyle name="20% - Акцент2 2 16" xfId="180"/>
    <cellStyle name="20% - Акцент2 2 17" xfId="181"/>
    <cellStyle name="20% - Акцент2 2 18" xfId="182"/>
    <cellStyle name="20% - Акцент2 2 19" xfId="183"/>
    <cellStyle name="20% - Акцент2 2 2" xfId="184"/>
    <cellStyle name="20% - Акцент2 2 2 2" xfId="185"/>
    <cellStyle name="20% - Акцент2 2 20" xfId="186"/>
    <cellStyle name="20% - Акцент2 2 3" xfId="187"/>
    <cellStyle name="20% - Акцент2 2 3 2" xfId="188"/>
    <cellStyle name="20% - Акцент2 2 4" xfId="189"/>
    <cellStyle name="20% - Акцент2 2 4 2" xfId="190"/>
    <cellStyle name="20% - Акцент2 2 5" xfId="191"/>
    <cellStyle name="20% - Акцент2 2 5 2" xfId="192"/>
    <cellStyle name="20% - Акцент2 2 6" xfId="193"/>
    <cellStyle name="20% - Акцент2 2 6 2" xfId="194"/>
    <cellStyle name="20% - Акцент2 2 7" xfId="195"/>
    <cellStyle name="20% - Акцент2 2 7 2" xfId="196"/>
    <cellStyle name="20% - Акцент2 2 8" xfId="197"/>
    <cellStyle name="20% - Акцент2 2 8 2" xfId="198"/>
    <cellStyle name="20% - Акцент2 2 9" xfId="199"/>
    <cellStyle name="20% - Акцент2 2 9 2" xfId="200"/>
    <cellStyle name="20% - Акцент3 2" xfId="201"/>
    <cellStyle name="20% - Акцент3 2 10" xfId="202"/>
    <cellStyle name="20% - Акцент3 2 10 2" xfId="203"/>
    <cellStyle name="20% - Акцент3 2 11" xfId="204"/>
    <cellStyle name="20% - Акцент3 2 11 2" xfId="205"/>
    <cellStyle name="20% - Акцент3 2 12" xfId="206"/>
    <cellStyle name="20% - Акцент3 2 13" xfId="207"/>
    <cellStyle name="20% - Акцент3 2 14" xfId="208"/>
    <cellStyle name="20% - Акцент3 2 15" xfId="209"/>
    <cellStyle name="20% - Акцент3 2 16" xfId="210"/>
    <cellStyle name="20% - Акцент3 2 17" xfId="211"/>
    <cellStyle name="20% - Акцент3 2 18" xfId="212"/>
    <cellStyle name="20% - Акцент3 2 19" xfId="213"/>
    <cellStyle name="20% - Акцент3 2 2" xfId="214"/>
    <cellStyle name="20% - Акцент3 2 2 2" xfId="215"/>
    <cellStyle name="20% - Акцент3 2 20" xfId="216"/>
    <cellStyle name="20% - Акцент3 2 3" xfId="217"/>
    <cellStyle name="20% - Акцент3 2 3 2" xfId="218"/>
    <cellStyle name="20% - Акцент3 2 4" xfId="219"/>
    <cellStyle name="20% - Акцент3 2 4 2" xfId="220"/>
    <cellStyle name="20% - Акцент3 2 5" xfId="221"/>
    <cellStyle name="20% - Акцент3 2 5 2" xfId="222"/>
    <cellStyle name="20% - Акцент3 2 6" xfId="223"/>
    <cellStyle name="20% - Акцент3 2 6 2" xfId="224"/>
    <cellStyle name="20% - Акцент3 2 7" xfId="225"/>
    <cellStyle name="20% - Акцент3 2 7 2" xfId="226"/>
    <cellStyle name="20% - Акцент3 2 8" xfId="227"/>
    <cellStyle name="20% - Акцент3 2 8 2" xfId="228"/>
    <cellStyle name="20% - Акцент3 2 9" xfId="229"/>
    <cellStyle name="20% - Акцент3 2 9 2" xfId="230"/>
    <cellStyle name="20% - Акцент4 2" xfId="231"/>
    <cellStyle name="20% - Акцент4 2 10" xfId="232"/>
    <cellStyle name="20% - Акцент4 2 10 2" xfId="233"/>
    <cellStyle name="20% - Акцент4 2 11" xfId="234"/>
    <cellStyle name="20% - Акцент4 2 11 2" xfId="235"/>
    <cellStyle name="20% - Акцент4 2 12" xfId="236"/>
    <cellStyle name="20% - Акцент4 2 13" xfId="237"/>
    <cellStyle name="20% - Акцент4 2 14" xfId="238"/>
    <cellStyle name="20% - Акцент4 2 15" xfId="239"/>
    <cellStyle name="20% - Акцент4 2 16" xfId="240"/>
    <cellStyle name="20% - Акцент4 2 17" xfId="241"/>
    <cellStyle name="20% - Акцент4 2 18" xfId="242"/>
    <cellStyle name="20% - Акцент4 2 19" xfId="243"/>
    <cellStyle name="20% - Акцент4 2 2" xfId="244"/>
    <cellStyle name="20% - Акцент4 2 2 2" xfId="245"/>
    <cellStyle name="20% - Акцент4 2 20" xfId="246"/>
    <cellStyle name="20% - Акцент4 2 3" xfId="247"/>
    <cellStyle name="20% - Акцент4 2 3 2" xfId="248"/>
    <cellStyle name="20% - Акцент4 2 4" xfId="249"/>
    <cellStyle name="20% - Акцент4 2 4 2" xfId="250"/>
    <cellStyle name="20% - Акцент4 2 5" xfId="251"/>
    <cellStyle name="20% - Акцент4 2 5 2" xfId="252"/>
    <cellStyle name="20% - Акцент4 2 6" xfId="253"/>
    <cellStyle name="20% - Акцент4 2 6 2" xfId="254"/>
    <cellStyle name="20% - Акцент4 2 7" xfId="255"/>
    <cellStyle name="20% - Акцент4 2 7 2" xfId="256"/>
    <cellStyle name="20% - Акцент4 2 8" xfId="257"/>
    <cellStyle name="20% - Акцент4 2 8 2" xfId="258"/>
    <cellStyle name="20% - Акцент4 2 9" xfId="259"/>
    <cellStyle name="20% - Акцент4 2 9 2" xfId="260"/>
    <cellStyle name="20% - Акцент5 2" xfId="261"/>
    <cellStyle name="20% - Акцент5 2 10" xfId="262"/>
    <cellStyle name="20% - Акцент5 2 10 2" xfId="263"/>
    <cellStyle name="20% - Акцент5 2 11" xfId="264"/>
    <cellStyle name="20% - Акцент5 2 11 2" xfId="265"/>
    <cellStyle name="20% - Акцент5 2 12" xfId="266"/>
    <cellStyle name="20% - Акцент5 2 13" xfId="267"/>
    <cellStyle name="20% - Акцент5 2 14" xfId="268"/>
    <cellStyle name="20% - Акцент5 2 15" xfId="269"/>
    <cellStyle name="20% - Акцент5 2 16" xfId="270"/>
    <cellStyle name="20% - Акцент5 2 17" xfId="271"/>
    <cellStyle name="20% - Акцент5 2 18" xfId="272"/>
    <cellStyle name="20% - Акцент5 2 19" xfId="273"/>
    <cellStyle name="20% - Акцент5 2 2" xfId="274"/>
    <cellStyle name="20% - Акцент5 2 2 2" xfId="275"/>
    <cellStyle name="20% - Акцент5 2 20" xfId="276"/>
    <cellStyle name="20% - Акцент5 2 3" xfId="277"/>
    <cellStyle name="20% - Акцент5 2 3 2" xfId="278"/>
    <cellStyle name="20% - Акцент5 2 4" xfId="279"/>
    <cellStyle name="20% - Акцент5 2 4 2" xfId="280"/>
    <cellStyle name="20% - Акцент5 2 5" xfId="281"/>
    <cellStyle name="20% - Акцент5 2 5 2" xfId="282"/>
    <cellStyle name="20% - Акцент5 2 6" xfId="283"/>
    <cellStyle name="20% - Акцент5 2 6 2" xfId="284"/>
    <cellStyle name="20% - Акцент5 2 7" xfId="285"/>
    <cellStyle name="20% - Акцент5 2 7 2" xfId="286"/>
    <cellStyle name="20% - Акцент5 2 8" xfId="287"/>
    <cellStyle name="20% - Акцент5 2 8 2" xfId="288"/>
    <cellStyle name="20% - Акцент5 2 9" xfId="289"/>
    <cellStyle name="20% - Акцент5 2 9 2" xfId="290"/>
    <cellStyle name="20% - Акцент6 2" xfId="291"/>
    <cellStyle name="20% - Акцент6 2 10" xfId="292"/>
    <cellStyle name="20% - Акцент6 2 10 2" xfId="293"/>
    <cellStyle name="20% - Акцент6 2 11" xfId="294"/>
    <cellStyle name="20% - Акцент6 2 11 2" xfId="295"/>
    <cellStyle name="20% - Акцент6 2 12" xfId="296"/>
    <cellStyle name="20% - Акцент6 2 13" xfId="297"/>
    <cellStyle name="20% - Акцент6 2 14" xfId="298"/>
    <cellStyle name="20% - Акцент6 2 15" xfId="299"/>
    <cellStyle name="20% - Акцент6 2 16" xfId="300"/>
    <cellStyle name="20% - Акцент6 2 17" xfId="301"/>
    <cellStyle name="20% - Акцент6 2 18" xfId="302"/>
    <cellStyle name="20% - Акцент6 2 19" xfId="303"/>
    <cellStyle name="20% - Акцент6 2 2" xfId="304"/>
    <cellStyle name="20% - Акцент6 2 2 2" xfId="305"/>
    <cellStyle name="20% - Акцент6 2 20" xfId="306"/>
    <cellStyle name="20% - Акцент6 2 3" xfId="307"/>
    <cellStyle name="20% - Акцент6 2 3 2" xfId="308"/>
    <cellStyle name="20% - Акцент6 2 4" xfId="309"/>
    <cellStyle name="20% - Акцент6 2 4 2" xfId="310"/>
    <cellStyle name="20% - Акцент6 2 5" xfId="311"/>
    <cellStyle name="20% - Акцент6 2 5 2" xfId="312"/>
    <cellStyle name="20% - Акцент6 2 6" xfId="313"/>
    <cellStyle name="20% - Акцент6 2 6 2" xfId="314"/>
    <cellStyle name="20% - Акцент6 2 7" xfId="315"/>
    <cellStyle name="20% - Акцент6 2 7 2" xfId="316"/>
    <cellStyle name="20% - Акцент6 2 8" xfId="317"/>
    <cellStyle name="20% - Акцент6 2 8 2" xfId="318"/>
    <cellStyle name="20% - Акцент6 2 9" xfId="319"/>
    <cellStyle name="20% - Акцент6 2 9 2" xfId="320"/>
    <cellStyle name="40% - Accent1" xfId="321"/>
    <cellStyle name="40% - Accent1 10" xfId="322"/>
    <cellStyle name="40% - Accent1 10 2" xfId="323"/>
    <cellStyle name="40% - Accent1 11" xfId="324"/>
    <cellStyle name="40% - Accent1 11 2" xfId="325"/>
    <cellStyle name="40% - Accent1 12" xfId="326"/>
    <cellStyle name="40% - Accent1 2" xfId="327"/>
    <cellStyle name="40% - Accent1 2 2" xfId="328"/>
    <cellStyle name="40% - Accent1 3" xfId="329"/>
    <cellStyle name="40% - Accent1 3 2" xfId="330"/>
    <cellStyle name="40% - Accent1 4" xfId="331"/>
    <cellStyle name="40% - Accent1 4 2" xfId="332"/>
    <cellStyle name="40% - Accent1 5" xfId="333"/>
    <cellStyle name="40% - Accent1 5 2" xfId="334"/>
    <cellStyle name="40% - Accent1 6" xfId="335"/>
    <cellStyle name="40% - Accent1 6 2" xfId="336"/>
    <cellStyle name="40% - Accent1 7" xfId="337"/>
    <cellStyle name="40% - Accent1 7 2" xfId="338"/>
    <cellStyle name="40% - Accent1 8" xfId="339"/>
    <cellStyle name="40% - Accent1 8 2" xfId="340"/>
    <cellStyle name="40% - Accent1 9" xfId="341"/>
    <cellStyle name="40% - Accent1 9 2" xfId="342"/>
    <cellStyle name="40% - Accent2" xfId="343"/>
    <cellStyle name="40% - Accent2 10" xfId="344"/>
    <cellStyle name="40% - Accent2 10 2" xfId="345"/>
    <cellStyle name="40% - Accent2 11" xfId="346"/>
    <cellStyle name="40% - Accent2 11 2" xfId="347"/>
    <cellStyle name="40% - Accent2 12" xfId="348"/>
    <cellStyle name="40% - Accent2 2" xfId="349"/>
    <cellStyle name="40% - Accent2 2 2" xfId="350"/>
    <cellStyle name="40% - Accent2 3" xfId="351"/>
    <cellStyle name="40% - Accent2 3 2" xfId="352"/>
    <cellStyle name="40% - Accent2 4" xfId="353"/>
    <cellStyle name="40% - Accent2 4 2" xfId="354"/>
    <cellStyle name="40% - Accent2 5" xfId="355"/>
    <cellStyle name="40% - Accent2 5 2" xfId="356"/>
    <cellStyle name="40% - Accent2 6" xfId="357"/>
    <cellStyle name="40% - Accent2 6 2" xfId="358"/>
    <cellStyle name="40% - Accent2 7" xfId="359"/>
    <cellStyle name="40% - Accent2 7 2" xfId="360"/>
    <cellStyle name="40% - Accent2 8" xfId="361"/>
    <cellStyle name="40% - Accent2 8 2" xfId="362"/>
    <cellStyle name="40% - Accent2 9" xfId="363"/>
    <cellStyle name="40% - Accent2 9 2" xfId="364"/>
    <cellStyle name="40% - Accent3" xfId="365"/>
    <cellStyle name="40% - Accent3 10" xfId="366"/>
    <cellStyle name="40% - Accent3 10 2" xfId="367"/>
    <cellStyle name="40% - Accent3 11" xfId="368"/>
    <cellStyle name="40% - Accent3 11 2" xfId="369"/>
    <cellStyle name="40% - Accent3 12" xfId="370"/>
    <cellStyle name="40% - Accent3 2" xfId="371"/>
    <cellStyle name="40% - Accent3 2 2" xfId="372"/>
    <cellStyle name="40% - Accent3 3" xfId="373"/>
    <cellStyle name="40% - Accent3 3 2" xfId="374"/>
    <cellStyle name="40% - Accent3 4" xfId="375"/>
    <cellStyle name="40% - Accent3 4 2" xfId="376"/>
    <cellStyle name="40% - Accent3 5" xfId="377"/>
    <cellStyle name="40% - Accent3 5 2" xfId="378"/>
    <cellStyle name="40% - Accent3 6" xfId="379"/>
    <cellStyle name="40% - Accent3 6 2" xfId="380"/>
    <cellStyle name="40% - Accent3 7" xfId="381"/>
    <cellStyle name="40% - Accent3 7 2" xfId="382"/>
    <cellStyle name="40% - Accent3 8" xfId="383"/>
    <cellStyle name="40% - Accent3 8 2" xfId="384"/>
    <cellStyle name="40% - Accent3 9" xfId="385"/>
    <cellStyle name="40% - Accent3 9 2" xfId="386"/>
    <cellStyle name="40% - Accent4" xfId="387"/>
    <cellStyle name="40% - Accent4 10" xfId="388"/>
    <cellStyle name="40% - Accent4 10 2" xfId="389"/>
    <cellStyle name="40% - Accent4 11" xfId="390"/>
    <cellStyle name="40% - Accent4 11 2" xfId="391"/>
    <cellStyle name="40% - Accent4 12" xfId="392"/>
    <cellStyle name="40% - Accent4 2" xfId="393"/>
    <cellStyle name="40% - Accent4 2 2" xfId="394"/>
    <cellStyle name="40% - Accent4 3" xfId="395"/>
    <cellStyle name="40% - Accent4 3 2" xfId="396"/>
    <cellStyle name="40% - Accent4 4" xfId="397"/>
    <cellStyle name="40% - Accent4 4 2" xfId="398"/>
    <cellStyle name="40% - Accent4 5" xfId="399"/>
    <cellStyle name="40% - Accent4 5 2" xfId="400"/>
    <cellStyle name="40% - Accent4 6" xfId="401"/>
    <cellStyle name="40% - Accent4 6 2" xfId="402"/>
    <cellStyle name="40% - Accent4 7" xfId="403"/>
    <cellStyle name="40% - Accent4 7 2" xfId="404"/>
    <cellStyle name="40% - Accent4 8" xfId="405"/>
    <cellStyle name="40% - Accent4 8 2" xfId="406"/>
    <cellStyle name="40% - Accent4 9" xfId="407"/>
    <cellStyle name="40% - Accent4 9 2" xfId="408"/>
    <cellStyle name="40% - Accent5" xfId="409"/>
    <cellStyle name="40% - Accent5 10" xfId="410"/>
    <cellStyle name="40% - Accent5 10 2" xfId="411"/>
    <cellStyle name="40% - Accent5 11" xfId="412"/>
    <cellStyle name="40% - Accent5 11 2" xfId="413"/>
    <cellStyle name="40% - Accent5 12" xfId="414"/>
    <cellStyle name="40% - Accent5 2" xfId="415"/>
    <cellStyle name="40% - Accent5 2 2" xfId="416"/>
    <cellStyle name="40% - Accent5 3" xfId="417"/>
    <cellStyle name="40% - Accent5 3 2" xfId="418"/>
    <cellStyle name="40% - Accent5 4" xfId="419"/>
    <cellStyle name="40% - Accent5 4 2" xfId="420"/>
    <cellStyle name="40% - Accent5 5" xfId="421"/>
    <cellStyle name="40% - Accent5 5 2" xfId="422"/>
    <cellStyle name="40% - Accent5 6" xfId="423"/>
    <cellStyle name="40% - Accent5 6 2" xfId="424"/>
    <cellStyle name="40% - Accent5 7" xfId="425"/>
    <cellStyle name="40% - Accent5 7 2" xfId="426"/>
    <cellStyle name="40% - Accent5 8" xfId="427"/>
    <cellStyle name="40% - Accent5 8 2" xfId="428"/>
    <cellStyle name="40% - Accent5 9" xfId="429"/>
    <cellStyle name="40% - Accent5 9 2" xfId="430"/>
    <cellStyle name="40% - Accent6" xfId="431"/>
    <cellStyle name="40% - Accent6 10" xfId="432"/>
    <cellStyle name="40% - Accent6 10 2" xfId="433"/>
    <cellStyle name="40% - Accent6 11" xfId="434"/>
    <cellStyle name="40% - Accent6 11 2" xfId="435"/>
    <cellStyle name="40% - Accent6 12" xfId="436"/>
    <cellStyle name="40% - Accent6 2" xfId="437"/>
    <cellStyle name="40% - Accent6 2 2" xfId="438"/>
    <cellStyle name="40% - Accent6 3" xfId="439"/>
    <cellStyle name="40% - Accent6 3 2" xfId="440"/>
    <cellStyle name="40% - Accent6 4" xfId="441"/>
    <cellStyle name="40% - Accent6 4 2" xfId="442"/>
    <cellStyle name="40% - Accent6 5" xfId="443"/>
    <cellStyle name="40% - Accent6 5 2" xfId="444"/>
    <cellStyle name="40% - Accent6 6" xfId="445"/>
    <cellStyle name="40% - Accent6 6 2" xfId="446"/>
    <cellStyle name="40% - Accent6 7" xfId="447"/>
    <cellStyle name="40% - Accent6 7 2" xfId="448"/>
    <cellStyle name="40% - Accent6 8" xfId="449"/>
    <cellStyle name="40% - Accent6 8 2" xfId="450"/>
    <cellStyle name="40% - Accent6 9" xfId="451"/>
    <cellStyle name="40% - Accent6 9 2" xfId="452"/>
    <cellStyle name="40% - Акцент1 2" xfId="453"/>
    <cellStyle name="40% - Акцент1 2 10" xfId="454"/>
    <cellStyle name="40% - Акцент1 2 10 2" xfId="455"/>
    <cellStyle name="40% - Акцент1 2 11" xfId="456"/>
    <cellStyle name="40% - Акцент1 2 11 2" xfId="457"/>
    <cellStyle name="40% - Акцент1 2 12" xfId="458"/>
    <cellStyle name="40% - Акцент1 2 13" xfId="459"/>
    <cellStyle name="40% - Акцент1 2 14" xfId="460"/>
    <cellStyle name="40% - Акцент1 2 15" xfId="461"/>
    <cellStyle name="40% - Акцент1 2 16" xfId="462"/>
    <cellStyle name="40% - Акцент1 2 17" xfId="463"/>
    <cellStyle name="40% - Акцент1 2 18" xfId="464"/>
    <cellStyle name="40% - Акцент1 2 19" xfId="465"/>
    <cellStyle name="40% - Акцент1 2 2" xfId="466"/>
    <cellStyle name="40% - Акцент1 2 2 2" xfId="467"/>
    <cellStyle name="40% - Акцент1 2 20" xfId="468"/>
    <cellStyle name="40% - Акцент1 2 3" xfId="469"/>
    <cellStyle name="40% - Акцент1 2 3 2" xfId="470"/>
    <cellStyle name="40% - Акцент1 2 4" xfId="471"/>
    <cellStyle name="40% - Акцент1 2 4 2" xfId="472"/>
    <cellStyle name="40% - Акцент1 2 5" xfId="473"/>
    <cellStyle name="40% - Акцент1 2 5 2" xfId="474"/>
    <cellStyle name="40% - Акцент1 2 6" xfId="475"/>
    <cellStyle name="40% - Акцент1 2 6 2" xfId="476"/>
    <cellStyle name="40% - Акцент1 2 7" xfId="477"/>
    <cellStyle name="40% - Акцент1 2 7 2" xfId="478"/>
    <cellStyle name="40% - Акцент1 2 8" xfId="479"/>
    <cellStyle name="40% - Акцент1 2 8 2" xfId="480"/>
    <cellStyle name="40% - Акцент1 2 9" xfId="481"/>
    <cellStyle name="40% - Акцент1 2 9 2" xfId="482"/>
    <cellStyle name="40% - Акцент2 2" xfId="483"/>
    <cellStyle name="40% - Акцент2 2 10" xfId="484"/>
    <cellStyle name="40% - Акцент2 2 10 2" xfId="485"/>
    <cellStyle name="40% - Акцент2 2 11" xfId="486"/>
    <cellStyle name="40% - Акцент2 2 11 2" xfId="487"/>
    <cellStyle name="40% - Акцент2 2 12" xfId="488"/>
    <cellStyle name="40% - Акцент2 2 13" xfId="489"/>
    <cellStyle name="40% - Акцент2 2 14" xfId="490"/>
    <cellStyle name="40% - Акцент2 2 15" xfId="491"/>
    <cellStyle name="40% - Акцент2 2 16" xfId="492"/>
    <cellStyle name="40% - Акцент2 2 17" xfId="493"/>
    <cellStyle name="40% - Акцент2 2 18" xfId="494"/>
    <cellStyle name="40% - Акцент2 2 19" xfId="495"/>
    <cellStyle name="40% - Акцент2 2 2" xfId="496"/>
    <cellStyle name="40% - Акцент2 2 2 2" xfId="497"/>
    <cellStyle name="40% - Акцент2 2 20" xfId="498"/>
    <cellStyle name="40% - Акцент2 2 3" xfId="499"/>
    <cellStyle name="40% - Акцент2 2 3 2" xfId="500"/>
    <cellStyle name="40% - Акцент2 2 4" xfId="501"/>
    <cellStyle name="40% - Акцент2 2 4 2" xfId="502"/>
    <cellStyle name="40% - Акцент2 2 5" xfId="503"/>
    <cellStyle name="40% - Акцент2 2 5 2" xfId="504"/>
    <cellStyle name="40% - Акцент2 2 6" xfId="505"/>
    <cellStyle name="40% - Акцент2 2 6 2" xfId="506"/>
    <cellStyle name="40% - Акцент2 2 7" xfId="507"/>
    <cellStyle name="40% - Акцент2 2 7 2" xfId="508"/>
    <cellStyle name="40% - Акцент2 2 8" xfId="509"/>
    <cellStyle name="40% - Акцент2 2 8 2" xfId="510"/>
    <cellStyle name="40% - Акцент2 2 9" xfId="511"/>
    <cellStyle name="40% - Акцент2 2 9 2" xfId="512"/>
    <cellStyle name="40% - Акцент3 2" xfId="513"/>
    <cellStyle name="40% - Акцент3 2 10" xfId="514"/>
    <cellStyle name="40% - Акцент3 2 10 2" xfId="515"/>
    <cellStyle name="40% - Акцент3 2 11" xfId="516"/>
    <cellStyle name="40% - Акцент3 2 11 2" xfId="517"/>
    <cellStyle name="40% - Акцент3 2 12" xfId="518"/>
    <cellStyle name="40% - Акцент3 2 13" xfId="519"/>
    <cellStyle name="40% - Акцент3 2 14" xfId="520"/>
    <cellStyle name="40% - Акцент3 2 15" xfId="521"/>
    <cellStyle name="40% - Акцент3 2 16" xfId="522"/>
    <cellStyle name="40% - Акцент3 2 17" xfId="523"/>
    <cellStyle name="40% - Акцент3 2 18" xfId="524"/>
    <cellStyle name="40% - Акцент3 2 19" xfId="525"/>
    <cellStyle name="40% - Акцент3 2 2" xfId="526"/>
    <cellStyle name="40% - Акцент3 2 2 2" xfId="527"/>
    <cellStyle name="40% - Акцент3 2 20" xfId="528"/>
    <cellStyle name="40% - Акцент3 2 3" xfId="529"/>
    <cellStyle name="40% - Акцент3 2 3 2" xfId="530"/>
    <cellStyle name="40% - Акцент3 2 4" xfId="531"/>
    <cellStyle name="40% - Акцент3 2 4 2" xfId="532"/>
    <cellStyle name="40% - Акцент3 2 5" xfId="533"/>
    <cellStyle name="40% - Акцент3 2 5 2" xfId="534"/>
    <cellStyle name="40% - Акцент3 2 6" xfId="535"/>
    <cellStyle name="40% - Акцент3 2 6 2" xfId="536"/>
    <cellStyle name="40% - Акцент3 2 7" xfId="537"/>
    <cellStyle name="40% - Акцент3 2 7 2" xfId="538"/>
    <cellStyle name="40% - Акцент3 2 8" xfId="539"/>
    <cellStyle name="40% - Акцент3 2 8 2" xfId="540"/>
    <cellStyle name="40% - Акцент3 2 9" xfId="541"/>
    <cellStyle name="40% - Акцент3 2 9 2" xfId="542"/>
    <cellStyle name="40% - Акцент4 2" xfId="543"/>
    <cellStyle name="40% - Акцент4 2 10" xfId="544"/>
    <cellStyle name="40% - Акцент4 2 10 2" xfId="545"/>
    <cellStyle name="40% - Акцент4 2 11" xfId="546"/>
    <cellStyle name="40% - Акцент4 2 11 2" xfId="547"/>
    <cellStyle name="40% - Акцент4 2 12" xfId="548"/>
    <cellStyle name="40% - Акцент4 2 13" xfId="549"/>
    <cellStyle name="40% - Акцент4 2 14" xfId="550"/>
    <cellStyle name="40% - Акцент4 2 15" xfId="551"/>
    <cellStyle name="40% - Акцент4 2 16" xfId="552"/>
    <cellStyle name="40% - Акцент4 2 17" xfId="553"/>
    <cellStyle name="40% - Акцент4 2 18" xfId="554"/>
    <cellStyle name="40% - Акцент4 2 19" xfId="555"/>
    <cellStyle name="40% - Акцент4 2 2" xfId="556"/>
    <cellStyle name="40% - Акцент4 2 2 2" xfId="557"/>
    <cellStyle name="40% - Акцент4 2 20" xfId="558"/>
    <cellStyle name="40% - Акцент4 2 3" xfId="559"/>
    <cellStyle name="40% - Акцент4 2 3 2" xfId="560"/>
    <cellStyle name="40% - Акцент4 2 4" xfId="561"/>
    <cellStyle name="40% - Акцент4 2 4 2" xfId="562"/>
    <cellStyle name="40% - Акцент4 2 5" xfId="563"/>
    <cellStyle name="40% - Акцент4 2 5 2" xfId="564"/>
    <cellStyle name="40% - Акцент4 2 6" xfId="565"/>
    <cellStyle name="40% - Акцент4 2 6 2" xfId="566"/>
    <cellStyle name="40% - Акцент4 2 7" xfId="567"/>
    <cellStyle name="40% - Акцент4 2 7 2" xfId="568"/>
    <cellStyle name="40% - Акцент4 2 8" xfId="569"/>
    <cellStyle name="40% - Акцент4 2 8 2" xfId="570"/>
    <cellStyle name="40% - Акцент4 2 9" xfId="571"/>
    <cellStyle name="40% - Акцент4 2 9 2" xfId="572"/>
    <cellStyle name="40% - Акцент5 2" xfId="573"/>
    <cellStyle name="40% - Акцент5 2 10" xfId="574"/>
    <cellStyle name="40% - Акцент5 2 10 2" xfId="575"/>
    <cellStyle name="40% - Акцент5 2 11" xfId="576"/>
    <cellStyle name="40% - Акцент5 2 11 2" xfId="577"/>
    <cellStyle name="40% - Акцент5 2 12" xfId="578"/>
    <cellStyle name="40% - Акцент5 2 13" xfId="579"/>
    <cellStyle name="40% - Акцент5 2 14" xfId="580"/>
    <cellStyle name="40% - Акцент5 2 15" xfId="581"/>
    <cellStyle name="40% - Акцент5 2 16" xfId="582"/>
    <cellStyle name="40% - Акцент5 2 17" xfId="583"/>
    <cellStyle name="40% - Акцент5 2 18" xfId="584"/>
    <cellStyle name="40% - Акцент5 2 19" xfId="585"/>
    <cellStyle name="40% - Акцент5 2 2" xfId="586"/>
    <cellStyle name="40% - Акцент5 2 2 2" xfId="587"/>
    <cellStyle name="40% - Акцент5 2 20" xfId="588"/>
    <cellStyle name="40% - Акцент5 2 3" xfId="589"/>
    <cellStyle name="40% - Акцент5 2 3 2" xfId="590"/>
    <cellStyle name="40% - Акцент5 2 4" xfId="591"/>
    <cellStyle name="40% - Акцент5 2 4 2" xfId="592"/>
    <cellStyle name="40% - Акцент5 2 5" xfId="593"/>
    <cellStyle name="40% - Акцент5 2 5 2" xfId="594"/>
    <cellStyle name="40% - Акцент5 2 6" xfId="595"/>
    <cellStyle name="40% - Акцент5 2 6 2" xfId="596"/>
    <cellStyle name="40% - Акцент5 2 7" xfId="597"/>
    <cellStyle name="40% - Акцент5 2 7 2" xfId="598"/>
    <cellStyle name="40% - Акцент5 2 8" xfId="599"/>
    <cellStyle name="40% - Акцент5 2 8 2" xfId="600"/>
    <cellStyle name="40% - Акцент5 2 9" xfId="601"/>
    <cellStyle name="40% - Акцент5 2 9 2" xfId="602"/>
    <cellStyle name="40% - Акцент6 2" xfId="603"/>
    <cellStyle name="40% - Акцент6 2 10" xfId="604"/>
    <cellStyle name="40% - Акцент6 2 10 2" xfId="605"/>
    <cellStyle name="40% - Акцент6 2 11" xfId="606"/>
    <cellStyle name="40% - Акцент6 2 11 2" xfId="607"/>
    <cellStyle name="40% - Акцент6 2 12" xfId="608"/>
    <cellStyle name="40% - Акцент6 2 13" xfId="609"/>
    <cellStyle name="40% - Акцент6 2 14" xfId="610"/>
    <cellStyle name="40% - Акцент6 2 15" xfId="611"/>
    <cellStyle name="40% - Акцент6 2 16" xfId="612"/>
    <cellStyle name="40% - Акцент6 2 17" xfId="613"/>
    <cellStyle name="40% - Акцент6 2 18" xfId="614"/>
    <cellStyle name="40% - Акцент6 2 19" xfId="615"/>
    <cellStyle name="40% - Акцент6 2 2" xfId="616"/>
    <cellStyle name="40% - Акцент6 2 2 2" xfId="617"/>
    <cellStyle name="40% - Акцент6 2 20" xfId="618"/>
    <cellStyle name="40% - Акцент6 2 3" xfId="619"/>
    <cellStyle name="40% - Акцент6 2 3 2" xfId="620"/>
    <cellStyle name="40% - Акцент6 2 4" xfId="621"/>
    <cellStyle name="40% - Акцент6 2 4 2" xfId="622"/>
    <cellStyle name="40% - Акцент6 2 5" xfId="623"/>
    <cellStyle name="40% - Акцент6 2 5 2" xfId="624"/>
    <cellStyle name="40% - Акцент6 2 6" xfId="625"/>
    <cellStyle name="40% - Акцент6 2 6 2" xfId="626"/>
    <cellStyle name="40% - Акцент6 2 7" xfId="627"/>
    <cellStyle name="40% - Акцент6 2 7 2" xfId="628"/>
    <cellStyle name="40% - Акцент6 2 8" xfId="629"/>
    <cellStyle name="40% - Акцент6 2 8 2" xfId="630"/>
    <cellStyle name="40% - Акцент6 2 9" xfId="631"/>
    <cellStyle name="40% - Акцент6 2 9 2" xfId="632"/>
    <cellStyle name="60% - Accent1" xfId="633"/>
    <cellStyle name="60% - Accent2" xfId="634"/>
    <cellStyle name="60% - Accent3" xfId="635"/>
    <cellStyle name="60% - Accent4" xfId="636"/>
    <cellStyle name="60% - Accent5" xfId="637"/>
    <cellStyle name="60% - Accent6" xfId="638"/>
    <cellStyle name="60% - Акцент1 2" xfId="639"/>
    <cellStyle name="60% - Акцент1 2 2" xfId="640"/>
    <cellStyle name="60% - Акцент1 2 3" xfId="641"/>
    <cellStyle name="60% - Акцент2 2" xfId="642"/>
    <cellStyle name="60% - Акцент2 2 2" xfId="643"/>
    <cellStyle name="60% - Акцент2 2 3" xfId="644"/>
    <cellStyle name="60% - Акцент3 2" xfId="645"/>
    <cellStyle name="60% - Акцент3 2 2" xfId="646"/>
    <cellStyle name="60% - Акцент3 2 3" xfId="647"/>
    <cellStyle name="60% - Акцент4 2" xfId="648"/>
    <cellStyle name="60% - Акцент4 2 2" xfId="649"/>
    <cellStyle name="60% - Акцент4 2 3" xfId="650"/>
    <cellStyle name="60% - Акцент5 2" xfId="651"/>
    <cellStyle name="60% - Акцент5 2 2" xfId="652"/>
    <cellStyle name="60% - Акцент5 2 3" xfId="653"/>
    <cellStyle name="60% - Акцент6 2" xfId="654"/>
    <cellStyle name="60% - Акцент6 2 2" xfId="655"/>
    <cellStyle name="60% - Акцент6 2 3" xfId="656"/>
    <cellStyle name="Accent1" xfId="657"/>
    <cellStyle name="Accent2" xfId="658"/>
    <cellStyle name="Accent3" xfId="659"/>
    <cellStyle name="Accent4" xfId="660"/>
    <cellStyle name="Accent5" xfId="661"/>
    <cellStyle name="Accent6" xfId="662"/>
    <cellStyle name="Bad" xfId="663"/>
    <cellStyle name="Balance" xfId="664"/>
    <cellStyle name="BalanceBold" xfId="665"/>
    <cellStyle name="Calculation" xfId="666"/>
    <cellStyle name="Cell1" xfId="667"/>
    <cellStyle name="Cell2" xfId="668"/>
    <cellStyle name="Cell3" xfId="669"/>
    <cellStyle name="Cell4" xfId="670"/>
    <cellStyle name="Cell5" xfId="671"/>
    <cellStyle name="Check Cell" xfId="672"/>
    <cellStyle name="Column1" xfId="673"/>
    <cellStyle name="Column2" xfId="674"/>
    <cellStyle name="Column3" xfId="675"/>
    <cellStyle name="Column4" xfId="676"/>
    <cellStyle name="Column5" xfId="677"/>
    <cellStyle name="Column7" xfId="678"/>
    <cellStyle name="Comma [0]_5_Year_Plan_Fuel" xfId="679"/>
    <cellStyle name="Comma_5_Year_Plan_Fuel" xfId="680"/>
    <cellStyle name="Currency [0]_5_Year_Plan_Fuel" xfId="681"/>
    <cellStyle name="Currency_1-TETS-3(FR)DECEMBER99" xfId="682"/>
    <cellStyle name="Data" xfId="683"/>
    <cellStyle name="Data 2" xfId="684"/>
    <cellStyle name="DataBold" xfId="685"/>
    <cellStyle name="Explanatory Text" xfId="686"/>
    <cellStyle name="Good" xfId="687"/>
    <cellStyle name="Heading 1" xfId="688"/>
    <cellStyle name="Heading 2" xfId="689"/>
    <cellStyle name="Heading 3" xfId="690"/>
    <cellStyle name="Heading 4" xfId="691"/>
    <cellStyle name="Heading1" xfId="692"/>
    <cellStyle name="Heading2" xfId="693"/>
    <cellStyle name="Heading3" xfId="694"/>
    <cellStyle name="Heading4" xfId="695"/>
    <cellStyle name="Hyperlink" xfId="696"/>
    <cellStyle name="Input" xfId="697"/>
    <cellStyle name="Linked Cell" xfId="698"/>
    <cellStyle name="Name1" xfId="699"/>
    <cellStyle name="Name2" xfId="700"/>
    <cellStyle name="Name3" xfId="701"/>
    <cellStyle name="Name4" xfId="702"/>
    <cellStyle name="Name5" xfId="703"/>
    <cellStyle name="Neutral" xfId="704"/>
    <cellStyle name="Normal 5" xfId="705"/>
    <cellStyle name="Normal 6" xfId="706"/>
    <cellStyle name="Normal_1-TETS-2(fin_results ШПЗ)" xfId="707"/>
    <cellStyle name="Note" xfId="708"/>
    <cellStyle name="Note 10" xfId="709"/>
    <cellStyle name="Note 10 2" xfId="710"/>
    <cellStyle name="Note 11" xfId="711"/>
    <cellStyle name="Note 11 2" xfId="712"/>
    <cellStyle name="Note 12" xfId="713"/>
    <cellStyle name="Note 2" xfId="714"/>
    <cellStyle name="Note 2 2" xfId="715"/>
    <cellStyle name="Note 3" xfId="716"/>
    <cellStyle name="Note 3 2" xfId="717"/>
    <cellStyle name="Note 4" xfId="718"/>
    <cellStyle name="Note 4 2" xfId="719"/>
    <cellStyle name="Note 5" xfId="720"/>
    <cellStyle name="Note 5 2" xfId="721"/>
    <cellStyle name="Note 6" xfId="722"/>
    <cellStyle name="Note 6 2" xfId="723"/>
    <cellStyle name="Note 7" xfId="724"/>
    <cellStyle name="Note 7 2" xfId="725"/>
    <cellStyle name="Note 8" xfId="726"/>
    <cellStyle name="Note 8 2" xfId="727"/>
    <cellStyle name="Note 9" xfId="728"/>
    <cellStyle name="Note 9 2" xfId="729"/>
    <cellStyle name="Output" xfId="730"/>
    <cellStyle name="S4" xfId="731"/>
    <cellStyle name="Title" xfId="732"/>
    <cellStyle name="Title1" xfId="733"/>
    <cellStyle name="TitleCol1" xfId="734"/>
    <cellStyle name="TitleCol2" xfId="735"/>
    <cellStyle name="Total" xfId="736"/>
    <cellStyle name="Warning Text" xfId="737"/>
    <cellStyle name="White1" xfId="738"/>
    <cellStyle name="White2" xfId="739"/>
    <cellStyle name="White3" xfId="740"/>
    <cellStyle name="White4" xfId="741"/>
    <cellStyle name="White5" xfId="742"/>
    <cellStyle name="Акцент1 2" xfId="743"/>
    <cellStyle name="Акцент1 2 2" xfId="744"/>
    <cellStyle name="Акцент1 2 3" xfId="745"/>
    <cellStyle name="Акцент2 2" xfId="746"/>
    <cellStyle name="Акцент2 2 2" xfId="747"/>
    <cellStyle name="Акцент2 2 3" xfId="748"/>
    <cellStyle name="Акцент3 2" xfId="749"/>
    <cellStyle name="Акцент3 2 2" xfId="750"/>
    <cellStyle name="Акцент3 2 3" xfId="751"/>
    <cellStyle name="Акцент4 2" xfId="752"/>
    <cellStyle name="Акцент4 2 2" xfId="753"/>
    <cellStyle name="Акцент4 2 3" xfId="754"/>
    <cellStyle name="Акцент5 2" xfId="755"/>
    <cellStyle name="Акцент6 2" xfId="756"/>
    <cellStyle name="Акцент6 2 2" xfId="757"/>
    <cellStyle name="Акцент6 2 3" xfId="758"/>
    <cellStyle name="Ввод  2" xfId="759"/>
    <cellStyle name="Ввод  2 2" xfId="760"/>
    <cellStyle name="Ввод  2 2 2" xfId="761"/>
    <cellStyle name="Ввод  2 3" xfId="762"/>
    <cellStyle name="Вывод 2" xfId="763"/>
    <cellStyle name="Вывод 2 2" xfId="764"/>
    <cellStyle name="Вывод 2 2 2" xfId="765"/>
    <cellStyle name="Вывод 2 3" xfId="766"/>
    <cellStyle name="Вычисление 2" xfId="767"/>
    <cellStyle name="Вычисление 2 2" xfId="768"/>
    <cellStyle name="Вычисление 2 2 2" xfId="769"/>
    <cellStyle name="Вычисление 2 3" xfId="770"/>
    <cellStyle name="Гиперссылка 2" xfId="771"/>
    <cellStyle name="Гиперссылка 2 2" xfId="772"/>
    <cellStyle name="Гиперссылка 3" xfId="773"/>
    <cellStyle name="Денежный 2" xfId="774"/>
    <cellStyle name="Денежный 2 2" xfId="775"/>
    <cellStyle name="Денежный 2 3" xfId="776"/>
    <cellStyle name="Денежный 2 4" xfId="777"/>
    <cellStyle name="Денежный 2 5" xfId="778"/>
    <cellStyle name="Заголовок 1 2" xfId="779"/>
    <cellStyle name="Заголовок 1 2 2" xfId="780"/>
    <cellStyle name="Заголовок 1 2 3" xfId="781"/>
    <cellStyle name="Заголовок 2 2" xfId="782"/>
    <cellStyle name="Заголовок 2 2 2" xfId="783"/>
    <cellStyle name="Заголовок 2 2 3" xfId="784"/>
    <cellStyle name="Заголовок 3 2" xfId="785"/>
    <cellStyle name="Заголовок 3 2 2" xfId="786"/>
    <cellStyle name="Заголовок 3 2 3" xfId="787"/>
    <cellStyle name="Заголовок 4 2" xfId="788"/>
    <cellStyle name="Заголовок 4 2 2" xfId="789"/>
    <cellStyle name="Заголовок 4 2 3" xfId="790"/>
    <cellStyle name="Итог 2" xfId="791"/>
    <cellStyle name="Итог 2 2" xfId="792"/>
    <cellStyle name="Итог 2 2 2" xfId="793"/>
    <cellStyle name="Итог 2 3" xfId="794"/>
    <cellStyle name="КАНДАГАЧ тел3-33-96" xfId="795"/>
    <cellStyle name="КАНДАГАЧ тел3-33-96 2" xfId="796"/>
    <cellStyle name="Контрольная ячейка 2" xfId="797"/>
    <cellStyle name="Название 2" xfId="798"/>
    <cellStyle name="Название 2 2" xfId="799"/>
    <cellStyle name="Название 2 3" xfId="800"/>
    <cellStyle name="Нейтральный 2" xfId="801"/>
    <cellStyle name="Нейтральный 2 2" xfId="802"/>
    <cellStyle name="Нейтральный 2 3" xfId="803"/>
    <cellStyle name="Обычный" xfId="0" builtinId="0"/>
    <cellStyle name="Обычный 10" xfId="804"/>
    <cellStyle name="Обычный 10 10" xfId="805"/>
    <cellStyle name="Обычный 10 2" xfId="806"/>
    <cellStyle name="Обычный 10 2 2" xfId="807"/>
    <cellStyle name="Обычный 10 2 2 2" xfId="808"/>
    <cellStyle name="Обычный 10 2 3" xfId="809"/>
    <cellStyle name="Обычный 10 3" xfId="810"/>
    <cellStyle name="Обычный 10 3 2" xfId="811"/>
    <cellStyle name="Обычный 10 3 2 2" xfId="812"/>
    <cellStyle name="Обычный 10 3 3" xfId="813"/>
    <cellStyle name="Обычный 100" xfId="814"/>
    <cellStyle name="Обычный 101" xfId="815"/>
    <cellStyle name="Обычный 102" xfId="816"/>
    <cellStyle name="Обычный 103" xfId="817"/>
    <cellStyle name="Обычный 104" xfId="818"/>
    <cellStyle name="Обычный 105" xfId="819"/>
    <cellStyle name="Обычный 106" xfId="820"/>
    <cellStyle name="Обычный 107" xfId="821"/>
    <cellStyle name="Обычный 108" xfId="822"/>
    <cellStyle name="Обычный 109" xfId="823"/>
    <cellStyle name="Обычный 11" xfId="824"/>
    <cellStyle name="Обычный 11 2" xfId="825"/>
    <cellStyle name="Обычный 11 2 2" xfId="826"/>
    <cellStyle name="Обычный 11 2 3" xfId="827"/>
    <cellStyle name="Обычный 11 2 3 2" xfId="828"/>
    <cellStyle name="Обычный 11 2 4" xfId="829"/>
    <cellStyle name="Обычный 11 3" xfId="830"/>
    <cellStyle name="Обычный 11 3 2" xfId="831"/>
    <cellStyle name="Обычный 11 4" xfId="832"/>
    <cellStyle name="Обычный 110" xfId="833"/>
    <cellStyle name="Обычный 111" xfId="834"/>
    <cellStyle name="Обычный 112" xfId="835"/>
    <cellStyle name="Обычный 113" xfId="836"/>
    <cellStyle name="Обычный 114" xfId="837"/>
    <cellStyle name="Обычный 115" xfId="838"/>
    <cellStyle name="Обычный 116" xfId="839"/>
    <cellStyle name="Обычный 117" xfId="840"/>
    <cellStyle name="Обычный 118" xfId="841"/>
    <cellStyle name="Обычный 119" xfId="842"/>
    <cellStyle name="Обычный 12" xfId="843"/>
    <cellStyle name="Обычный 12 2" xfId="844"/>
    <cellStyle name="Обычный 12 3" xfId="845"/>
    <cellStyle name="Обычный 12 3 2" xfId="846"/>
    <cellStyle name="Обычный 12 4" xfId="847"/>
    <cellStyle name="Обычный 120" xfId="848"/>
    <cellStyle name="Обычный 121" xfId="849"/>
    <cellStyle name="Обычный 122" xfId="850"/>
    <cellStyle name="Обычный 123" xfId="851"/>
    <cellStyle name="Обычный 124" xfId="852"/>
    <cellStyle name="Обычный 125" xfId="853"/>
    <cellStyle name="Обычный 126" xfId="854"/>
    <cellStyle name="Обычный 127" xfId="855"/>
    <cellStyle name="Обычный 128" xfId="856"/>
    <cellStyle name="Обычный 129" xfId="857"/>
    <cellStyle name="Обычный 13" xfId="858"/>
    <cellStyle name="Обычный 13 2" xfId="859"/>
    <cellStyle name="Обычный 13 2 2" xfId="860"/>
    <cellStyle name="Обычный 13 2 3" xfId="861"/>
    <cellStyle name="Обычный 13 2 3 2" xfId="862"/>
    <cellStyle name="Обычный 13 2 4" xfId="863"/>
    <cellStyle name="Обычный 13 3" xfId="864"/>
    <cellStyle name="Обычный 13 3 2" xfId="865"/>
    <cellStyle name="Обычный 13 3 2 2" xfId="866"/>
    <cellStyle name="Обычный 13 3 3" xfId="867"/>
    <cellStyle name="Обычный 13 4" xfId="868"/>
    <cellStyle name="Обычный 13 4 2" xfId="869"/>
    <cellStyle name="Обычный 13 5" xfId="870"/>
    <cellStyle name="Обычный 130" xfId="871"/>
    <cellStyle name="Обычный 131" xfId="872"/>
    <cellStyle name="Обычный 132" xfId="873"/>
    <cellStyle name="Обычный 133" xfId="874"/>
    <cellStyle name="Обычный 134" xfId="875"/>
    <cellStyle name="Обычный 135" xfId="876"/>
    <cellStyle name="Обычный 136" xfId="877"/>
    <cellStyle name="Обычный 137" xfId="878"/>
    <cellStyle name="Обычный 138" xfId="879"/>
    <cellStyle name="Обычный 139" xfId="880"/>
    <cellStyle name="Обычный 14" xfId="881"/>
    <cellStyle name="Обычный 14 2" xfId="882"/>
    <cellStyle name="Обычный 14 2 2" xfId="883"/>
    <cellStyle name="Обычный 14 2 2 2" xfId="884"/>
    <cellStyle name="Обычный 14 2 3" xfId="885"/>
    <cellStyle name="Обычный 14 3" xfId="886"/>
    <cellStyle name="Обычный 14 3 2" xfId="887"/>
    <cellStyle name="Обычный 14 4" xfId="888"/>
    <cellStyle name="Обычный 140" xfId="889"/>
    <cellStyle name="Обычный 141" xfId="890"/>
    <cellStyle name="Обычный 142" xfId="891"/>
    <cellStyle name="Обычный 143" xfId="892"/>
    <cellStyle name="Обычный 144" xfId="893"/>
    <cellStyle name="Обычный 145" xfId="894"/>
    <cellStyle name="Обычный 146" xfId="895"/>
    <cellStyle name="Обычный 147" xfId="896"/>
    <cellStyle name="Обычный 148" xfId="897"/>
    <cellStyle name="Обычный 149" xfId="898"/>
    <cellStyle name="Обычный 15" xfId="899"/>
    <cellStyle name="Обычный 15 2" xfId="900"/>
    <cellStyle name="Обычный 15 2 2" xfId="901"/>
    <cellStyle name="Обычный 15 2 2 2" xfId="902"/>
    <cellStyle name="Обычный 15 2 3" xfId="903"/>
    <cellStyle name="Обычный 15 3" xfId="904"/>
    <cellStyle name="Обычный 15 3 2" xfId="905"/>
    <cellStyle name="Обычный 15 4" xfId="906"/>
    <cellStyle name="Обычный 150" xfId="907"/>
    <cellStyle name="Обычный 151" xfId="908"/>
    <cellStyle name="Обычный 152" xfId="909"/>
    <cellStyle name="Обычный 153" xfId="910"/>
    <cellStyle name="Обычный 154" xfId="911"/>
    <cellStyle name="Обычный 155" xfId="912"/>
    <cellStyle name="Обычный 156" xfId="913"/>
    <cellStyle name="Обычный 157" xfId="914"/>
    <cellStyle name="Обычный 158" xfId="915"/>
    <cellStyle name="Обычный 159" xfId="916"/>
    <cellStyle name="Обычный 16" xfId="917"/>
    <cellStyle name="Обычный 16 2" xfId="918"/>
    <cellStyle name="Обычный 16 2 2" xfId="919"/>
    <cellStyle name="Обычный 16 2 3" xfId="920"/>
    <cellStyle name="Обычный 16 2 3 2" xfId="921"/>
    <cellStyle name="Обычный 16 2 4" xfId="922"/>
    <cellStyle name="Обычный 16 3" xfId="923"/>
    <cellStyle name="Обычный 16 3 2" xfId="924"/>
    <cellStyle name="Обычный 16 4" xfId="925"/>
    <cellStyle name="Обычный 160" xfId="926"/>
    <cellStyle name="Обычный 161" xfId="927"/>
    <cellStyle name="Обычный 162" xfId="928"/>
    <cellStyle name="Обычный 163" xfId="929"/>
    <cellStyle name="Обычный 164" xfId="930"/>
    <cellStyle name="Обычный 165" xfId="931"/>
    <cellStyle name="Обычный 166" xfId="932"/>
    <cellStyle name="Обычный 167" xfId="933"/>
    <cellStyle name="Обычный 168" xfId="934"/>
    <cellStyle name="Обычный 17" xfId="935"/>
    <cellStyle name="Обычный 17 2" xfId="936"/>
    <cellStyle name="Обычный 17 2 2" xfId="937"/>
    <cellStyle name="Обычный 17 2 2 2" xfId="938"/>
    <cellStyle name="Обычный 17 2 3" xfId="939"/>
    <cellStyle name="Обычный 17 3" xfId="940"/>
    <cellStyle name="Обычный 17 3 2" xfId="941"/>
    <cellStyle name="Обычный 17 4" xfId="942"/>
    <cellStyle name="Обычный 18" xfId="943"/>
    <cellStyle name="Обычный 18 2" xfId="944"/>
    <cellStyle name="Обычный 18 2 2" xfId="945"/>
    <cellStyle name="Обычный 18 2 2 2" xfId="946"/>
    <cellStyle name="Обычный 18 2 3" xfId="947"/>
    <cellStyle name="Обычный 18 3" xfId="948"/>
    <cellStyle name="Обычный 18 4" xfId="949"/>
    <cellStyle name="Обычный 18 4 2" xfId="950"/>
    <cellStyle name="Обычный 18 5" xfId="951"/>
    <cellStyle name="Обычный 19" xfId="952"/>
    <cellStyle name="Обычный 19 2" xfId="953"/>
    <cellStyle name="Обычный 19 2 2" xfId="954"/>
    <cellStyle name="Обычный 19 2 2 2" xfId="955"/>
    <cellStyle name="Обычный 19 2 3" xfId="956"/>
    <cellStyle name="Обычный 19 3" xfId="957"/>
    <cellStyle name="Обычный 19 3 2" xfId="958"/>
    <cellStyle name="Обычный 19 4" xfId="959"/>
    <cellStyle name="Обычный 2" xfId="4"/>
    <cellStyle name="Обычный 2 10" xfId="960"/>
    <cellStyle name="Обычный 2 11" xfId="961"/>
    <cellStyle name="Обычный 2 12" xfId="962"/>
    <cellStyle name="Обычный 2 13" xfId="963"/>
    <cellStyle name="Обычный 2 14" xfId="964"/>
    <cellStyle name="Обычный 2 15" xfId="965"/>
    <cellStyle name="Обычный 2 16" xfId="966"/>
    <cellStyle name="Обычный 2 17" xfId="967"/>
    <cellStyle name="Обычный 2 18" xfId="968"/>
    <cellStyle name="Обычный 2 19" xfId="969"/>
    <cellStyle name="Обычный 2 2" xfId="3"/>
    <cellStyle name="Обычный 2 2 2" xfId="970"/>
    <cellStyle name="Обычный 2 2 2 2" xfId="971"/>
    <cellStyle name="Обычный 2 2 2 2 2" xfId="972"/>
    <cellStyle name="Обычный 2 2 2 3" xfId="973"/>
    <cellStyle name="Обычный 2 2 3" xfId="974"/>
    <cellStyle name="Обычный 2 2 3 2" xfId="975"/>
    <cellStyle name="Обычный 2 2 3 3" xfId="976"/>
    <cellStyle name="Обычный 2 2 4" xfId="977"/>
    <cellStyle name="Обычный 2 2 5" xfId="978"/>
    <cellStyle name="Обычный 2 2 6" xfId="5"/>
    <cellStyle name="Обычный 2 2 6 2" xfId="979"/>
    <cellStyle name="Обычный 2 2 6 2 2" xfId="980"/>
    <cellStyle name="Обычный 2 2 6 2 3" xfId="981"/>
    <cellStyle name="Обычный 2 2 6 3" xfId="982"/>
    <cellStyle name="Обычный 2 2 6 4" xfId="983"/>
    <cellStyle name="Обычный 2 2 7" xfId="984"/>
    <cellStyle name="Обычный 2 2 7 2" xfId="985"/>
    <cellStyle name="Обычный 2 2 8" xfId="986"/>
    <cellStyle name="Обычный 2 20" xfId="987"/>
    <cellStyle name="Обычный 2 21" xfId="988"/>
    <cellStyle name="Обычный 2 22" xfId="989"/>
    <cellStyle name="Обычный 2 23" xfId="990"/>
    <cellStyle name="Обычный 2 24" xfId="991"/>
    <cellStyle name="Обычный 2 25" xfId="992"/>
    <cellStyle name="Обычный 2 26" xfId="993"/>
    <cellStyle name="Обычный 2 27" xfId="994"/>
    <cellStyle name="Обычный 2 28" xfId="995"/>
    <cellStyle name="Обычный 2 29" xfId="996"/>
    <cellStyle name="Обычный 2 3" xfId="997"/>
    <cellStyle name="Обычный 2 3 2" xfId="998"/>
    <cellStyle name="Обычный 2 3 3" xfId="999"/>
    <cellStyle name="Обычный 2 3 4" xfId="1000"/>
    <cellStyle name="Обычный 2 30" xfId="1001"/>
    <cellStyle name="Обычный 2 31" xfId="1002"/>
    <cellStyle name="Обычный 2 32" xfId="1003"/>
    <cellStyle name="Обычный 2 33" xfId="1004"/>
    <cellStyle name="Обычный 2 34" xfId="1005"/>
    <cellStyle name="Обычный 2 35" xfId="2"/>
    <cellStyle name="Обычный 2 35 2" xfId="1006"/>
    <cellStyle name="Обычный 2 4" xfId="1007"/>
    <cellStyle name="Обычный 2 4 2" xfId="1008"/>
    <cellStyle name="Обычный 2 4 2 2" xfId="1009"/>
    <cellStyle name="Обычный 2 4 2 2 2" xfId="1010"/>
    <cellStyle name="Обычный 2 4 2 3" xfId="1011"/>
    <cellStyle name="Обычный 2 4 3" xfId="1012"/>
    <cellStyle name="Обычный 2 4 4" xfId="1013"/>
    <cellStyle name="Обычный 2 4 5" xfId="1014"/>
    <cellStyle name="Обычный 2 4 5 2" xfId="1015"/>
    <cellStyle name="Обычный 2 4 6" xfId="1016"/>
    <cellStyle name="Обычный 2 4 6 2" xfId="1017"/>
    <cellStyle name="Обычный 2 4 6 2 2" xfId="1018"/>
    <cellStyle name="Обычный 2 4 6 3" xfId="1019"/>
    <cellStyle name="Обычный 2 4 7" xfId="1020"/>
    <cellStyle name="Обычный 2 5" xfId="1021"/>
    <cellStyle name="Обычный 2 5 2" xfId="1022"/>
    <cellStyle name="Обычный 2 5 3" xfId="1023"/>
    <cellStyle name="Обычный 2 5 3 2" xfId="1024"/>
    <cellStyle name="Обычный 2 5 4" xfId="1025"/>
    <cellStyle name="Обычный 2 6" xfId="1026"/>
    <cellStyle name="Обычный 2 7" xfId="1027"/>
    <cellStyle name="Обычный 2 8" xfId="1028"/>
    <cellStyle name="Обычный 2 9" xfId="1029"/>
    <cellStyle name="Обычный 2_Командировочные" xfId="1030"/>
    <cellStyle name="Обычный 20" xfId="1031"/>
    <cellStyle name="Обычный 20 2" xfId="1032"/>
    <cellStyle name="Обычный 20 2 2" xfId="1033"/>
    <cellStyle name="Обычный 20 3" xfId="1034"/>
    <cellStyle name="Обычный 21" xfId="1035"/>
    <cellStyle name="Обычный 22" xfId="1036"/>
    <cellStyle name="Обычный 23" xfId="1037"/>
    <cellStyle name="Обычный 23 2" xfId="1038"/>
    <cellStyle name="Обычный 23 2 2" xfId="1039"/>
    <cellStyle name="Обычный 23 2 2 2" xfId="1040"/>
    <cellStyle name="Обычный 23 2 3" xfId="1041"/>
    <cellStyle name="Обычный 23 3" xfId="1042"/>
    <cellStyle name="Обычный 23 4" xfId="1043"/>
    <cellStyle name="Обычный 23 4 2" xfId="1044"/>
    <cellStyle name="Обычный 23 5" xfId="1045"/>
    <cellStyle name="Обычный 24" xfId="1046"/>
    <cellStyle name="Обычный 24 2" xfId="1047"/>
    <cellStyle name="Обычный 24 2 2" xfId="1048"/>
    <cellStyle name="Обычный 24 3" xfId="1049"/>
    <cellStyle name="Обычный 25" xfId="1050"/>
    <cellStyle name="Обычный 25 2" xfId="1051"/>
    <cellStyle name="Обычный 25 2 2" xfId="1052"/>
    <cellStyle name="Обычный 25 2 2 2" xfId="1053"/>
    <cellStyle name="Обычный 25 2 3" xfId="1054"/>
    <cellStyle name="Обычный 25 3" xfId="1055"/>
    <cellStyle name="Обычный 25 4" xfId="1056"/>
    <cellStyle name="Обычный 25 4 2" xfId="1057"/>
    <cellStyle name="Обычный 25 5" xfId="1058"/>
    <cellStyle name="Обычный 26" xfId="1059"/>
    <cellStyle name="Обычный 26 2" xfId="1060"/>
    <cellStyle name="Обычный 26 2 2" xfId="1061"/>
    <cellStyle name="Обычный 26 2 2 2" xfId="1062"/>
    <cellStyle name="Обычный 26 2 3" xfId="1063"/>
    <cellStyle name="Обычный 26 3" xfId="1064"/>
    <cellStyle name="Обычный 26 3 2" xfId="1065"/>
    <cellStyle name="Обычный 26 4" xfId="1066"/>
    <cellStyle name="Обычный 27" xfId="1067"/>
    <cellStyle name="Обычный 28" xfId="1068"/>
    <cellStyle name="Обычный 28 2" xfId="1069"/>
    <cellStyle name="Обычный 28 2 2" xfId="1070"/>
    <cellStyle name="Обычный 28 2 2 2" xfId="1071"/>
    <cellStyle name="Обычный 28 2 3" xfId="1072"/>
    <cellStyle name="Обычный 28 3" xfId="1073"/>
    <cellStyle name="Обычный 28 3 2" xfId="1074"/>
    <cellStyle name="Обычный 28 4" xfId="1075"/>
    <cellStyle name="Обычный 29" xfId="1076"/>
    <cellStyle name="Обычный 3" xfId="1077"/>
    <cellStyle name="Обычный 3 2" xfId="1078"/>
    <cellStyle name="Обычный 3 2 2" xfId="1079"/>
    <cellStyle name="Обычный 3 2 2 2" xfId="1080"/>
    <cellStyle name="Обычный 3 2 2 2 2" xfId="1081"/>
    <cellStyle name="Обычный 3 2 2 3" xfId="1082"/>
    <cellStyle name="Обычный 3 2 3" xfId="1083"/>
    <cellStyle name="Обычный 3 2 3 2" xfId="1084"/>
    <cellStyle name="Обычный 3 2 4" xfId="1085"/>
    <cellStyle name="Обычный 3 3" xfId="1086"/>
    <cellStyle name="Обычный 3 3 2" xfId="1087"/>
    <cellStyle name="Обычный 3 3 3" xfId="1088"/>
    <cellStyle name="Обычный 3 3 3 2" xfId="1089"/>
    <cellStyle name="Обычный 3 3 4" xfId="1090"/>
    <cellStyle name="Обычный 3 4" xfId="1091"/>
    <cellStyle name="Обычный 3 5" xfId="1092"/>
    <cellStyle name="Обычный 30" xfId="1093"/>
    <cellStyle name="Обычный 31" xfId="1094"/>
    <cellStyle name="Обычный 32" xfId="1095"/>
    <cellStyle name="Обычный 32 2" xfId="1096"/>
    <cellStyle name="Обычный 32 2 2" xfId="1097"/>
    <cellStyle name="Обычный 32 3" xfId="1098"/>
    <cellStyle name="Обычный 33" xfId="1099"/>
    <cellStyle name="Обычный 33 2" xfId="1100"/>
    <cellStyle name="Обычный 33 2 2" xfId="1101"/>
    <cellStyle name="Обычный 33 3" xfId="1102"/>
    <cellStyle name="Обычный 34" xfId="1103"/>
    <cellStyle name="Обычный 34 2" xfId="1104"/>
    <cellStyle name="Обычный 34 2 2" xfId="1105"/>
    <cellStyle name="Обычный 34 2 2 2" xfId="1106"/>
    <cellStyle name="Обычный 34 2 3" xfId="1107"/>
    <cellStyle name="Обычный 34 3" xfId="1108"/>
    <cellStyle name="Обычный 34 3 2" xfId="1109"/>
    <cellStyle name="Обычный 34 4" xfId="1110"/>
    <cellStyle name="Обычный 35" xfId="1111"/>
    <cellStyle name="Обычный 35 2" xfId="1112"/>
    <cellStyle name="Обычный 35 2 2" xfId="1113"/>
    <cellStyle name="Обычный 35 2 2 2" xfId="1114"/>
    <cellStyle name="Обычный 35 2 3" xfId="1115"/>
    <cellStyle name="Обычный 35 3" xfId="1116"/>
    <cellStyle name="Обычный 35 4" xfId="1117"/>
    <cellStyle name="Обычный 35 4 2" xfId="1118"/>
    <cellStyle name="Обычный 35 5" xfId="1119"/>
    <cellStyle name="Обычный 36" xfId="1120"/>
    <cellStyle name="Обычный 37" xfId="1121"/>
    <cellStyle name="Обычный 38" xfId="1122"/>
    <cellStyle name="Обычный 39" xfId="1123"/>
    <cellStyle name="Обычный 4" xfId="1"/>
    <cellStyle name="Обычный 4 2" xfId="1124"/>
    <cellStyle name="Обычный 4 2 2" xfId="1125"/>
    <cellStyle name="Обычный 4 3" xfId="1126"/>
    <cellStyle name="Обычный 4 3 2" xfId="1127"/>
    <cellStyle name="Обычный 4 3 2 2" xfId="1128"/>
    <cellStyle name="Обычный 4 3 2 2 2" xfId="1129"/>
    <cellStyle name="Обычный 4 3 2 3" xfId="1130"/>
    <cellStyle name="Обычный 4 4" xfId="1131"/>
    <cellStyle name="Обычный 4 5" xfId="1132"/>
    <cellStyle name="Обычный 40" xfId="1133"/>
    <cellStyle name="Обычный 41" xfId="1134"/>
    <cellStyle name="Обычный 42" xfId="1135"/>
    <cellStyle name="Обычный 42 2" xfId="1136"/>
    <cellStyle name="Обычный 42 2 2" xfId="1137"/>
    <cellStyle name="Обычный 42 2 2 2" xfId="1138"/>
    <cellStyle name="Обычный 42 2 3" xfId="1139"/>
    <cellStyle name="Обычный 42 3" xfId="1140"/>
    <cellStyle name="Обычный 42 4" xfId="1141"/>
    <cellStyle name="Обычный 42 4 2" xfId="1142"/>
    <cellStyle name="Обычный 42 5" xfId="1143"/>
    <cellStyle name="Обычный 43" xfId="1144"/>
    <cellStyle name="Обычный 43 2" xfId="1145"/>
    <cellStyle name="Обычный 43 2 2" xfId="1146"/>
    <cellStyle name="Обычный 43 2 2 2" xfId="1147"/>
    <cellStyle name="Обычный 43 2 3" xfId="1148"/>
    <cellStyle name="Обычный 43 3" xfId="1149"/>
    <cellStyle name="Обычный 43 4" xfId="1150"/>
    <cellStyle name="Обычный 43 4 2" xfId="1151"/>
    <cellStyle name="Обычный 43 5" xfId="1152"/>
    <cellStyle name="Обычный 44" xfId="1153"/>
    <cellStyle name="Обычный 45" xfId="1154"/>
    <cellStyle name="Обычный 46" xfId="1155"/>
    <cellStyle name="Обычный 47" xfId="1156"/>
    <cellStyle name="Обычный 47 2" xfId="1157"/>
    <cellStyle name="Обычный 47 2 2" xfId="1158"/>
    <cellStyle name="Обычный 47 2 2 2" xfId="1159"/>
    <cellStyle name="Обычный 47 2 3" xfId="1160"/>
    <cellStyle name="Обычный 47 3" xfId="1161"/>
    <cellStyle name="Обычный 47 4" xfId="1162"/>
    <cellStyle name="Обычный 47 4 2" xfId="1163"/>
    <cellStyle name="Обычный 47 5" xfId="1164"/>
    <cellStyle name="Обычный 48" xfId="1165"/>
    <cellStyle name="Обычный 48 2" xfId="1166"/>
    <cellStyle name="Обычный 48 2 2" xfId="1167"/>
    <cellStyle name="Обычный 48 2 2 2" xfId="1168"/>
    <cellStyle name="Обычный 48 2 3" xfId="1169"/>
    <cellStyle name="Обычный 48 3" xfId="1170"/>
    <cellStyle name="Обычный 48 4" xfId="1171"/>
    <cellStyle name="Обычный 48 4 2" xfId="1172"/>
    <cellStyle name="Обычный 48 5" xfId="1173"/>
    <cellStyle name="Обычный 49" xfId="1174"/>
    <cellStyle name="Обычный 5" xfId="1175"/>
    <cellStyle name="Обычный 5 2" xfId="1176"/>
    <cellStyle name="Обычный 5 2 10" xfId="1177"/>
    <cellStyle name="Обычный 5 2 10 2" xfId="1178"/>
    <cellStyle name="Обычный 5 2 11" xfId="1179"/>
    <cellStyle name="Обычный 5 2 11 2" xfId="1180"/>
    <cellStyle name="Обычный 5 2 12" xfId="1181"/>
    <cellStyle name="Обычный 5 2 12 2" xfId="1182"/>
    <cellStyle name="Обычный 5 2 13" xfId="1183"/>
    <cellStyle name="Обычный 5 2 14" xfId="1184"/>
    <cellStyle name="Обычный 5 2 15" xfId="1185"/>
    <cellStyle name="Обычный 5 2 16" xfId="1186"/>
    <cellStyle name="Обычный 5 2 2" xfId="1187"/>
    <cellStyle name="Обычный 5 2 2 2" xfId="1188"/>
    <cellStyle name="Обычный 5 2 2 2 2" xfId="1189"/>
    <cellStyle name="Обычный 5 2 2 3" xfId="1190"/>
    <cellStyle name="Обычный 5 2 3" xfId="1191"/>
    <cellStyle name="Обычный 5 2 3 2" xfId="1192"/>
    <cellStyle name="Обычный 5 2 4" xfId="1193"/>
    <cellStyle name="Обычный 5 2 4 2" xfId="1194"/>
    <cellStyle name="Обычный 5 2 5" xfId="1195"/>
    <cellStyle name="Обычный 5 2 5 2" xfId="1196"/>
    <cellStyle name="Обычный 5 2 6" xfId="1197"/>
    <cellStyle name="Обычный 5 2 6 2" xfId="1198"/>
    <cellStyle name="Обычный 5 2 7" xfId="1199"/>
    <cellStyle name="Обычный 5 2 7 2" xfId="1200"/>
    <cellStyle name="Обычный 5 2 8" xfId="1201"/>
    <cellStyle name="Обычный 5 2 8 2" xfId="1202"/>
    <cellStyle name="Обычный 5 2 9" xfId="1203"/>
    <cellStyle name="Обычный 5 2 9 2" xfId="1204"/>
    <cellStyle name="Обычный 5 3" xfId="1205"/>
    <cellStyle name="Обычный 5 3 2" xfId="1206"/>
    <cellStyle name="Обычный 5 3 2 2" xfId="1207"/>
    <cellStyle name="Обычный 5 3 3" xfId="1208"/>
    <cellStyle name="Обычный 5 4" xfId="1209"/>
    <cellStyle name="Обычный 5 5" xfId="1210"/>
    <cellStyle name="Обычный 5 6" xfId="1211"/>
    <cellStyle name="Обычный 50" xfId="1212"/>
    <cellStyle name="Обычный 51" xfId="1213"/>
    <cellStyle name="Обычный 52" xfId="1214"/>
    <cellStyle name="Обычный 53" xfId="1215"/>
    <cellStyle name="Обычный 54" xfId="1216"/>
    <cellStyle name="Обычный 55" xfId="1217"/>
    <cellStyle name="Обычный 56" xfId="1218"/>
    <cellStyle name="Обычный 57" xfId="1219"/>
    <cellStyle name="Обычный 58" xfId="1220"/>
    <cellStyle name="Обычный 58 2" xfId="1221"/>
    <cellStyle name="Обычный 59" xfId="1222"/>
    <cellStyle name="Обычный 59 2" xfId="1223"/>
    <cellStyle name="Обычный 6" xfId="1224"/>
    <cellStyle name="Обычный 6 10" xfId="1225"/>
    <cellStyle name="Обычный 6 11" xfId="1226"/>
    <cellStyle name="Обычный 6 12" xfId="1227"/>
    <cellStyle name="Обычный 6 13" xfId="1228"/>
    <cellStyle name="Обычный 6 14" xfId="1229"/>
    <cellStyle name="Обычный 6 14 2" xfId="1230"/>
    <cellStyle name="Обычный 6 14 2 2" xfId="1231"/>
    <cellStyle name="Обычный 6 14 3" xfId="1232"/>
    <cellStyle name="Обычный 6 15" xfId="1233"/>
    <cellStyle name="Обычный 6 15 2" xfId="1234"/>
    <cellStyle name="Обычный 6 16" xfId="1235"/>
    <cellStyle name="Обычный 6 2" xfId="1236"/>
    <cellStyle name="Обычный 6 2 2" xfId="1237"/>
    <cellStyle name="Обычный 6 2 3" xfId="1238"/>
    <cellStyle name="Обычный 6 2 3 2" xfId="1239"/>
    <cellStyle name="Обычный 6 2 4" xfId="1240"/>
    <cellStyle name="Обычный 6 3" xfId="1241"/>
    <cellStyle name="Обычный 6 3 2" xfId="1242"/>
    <cellStyle name="Обычный 6 4" xfId="1243"/>
    <cellStyle name="Обычный 6 5" xfId="1244"/>
    <cellStyle name="Обычный 6 6" xfId="1245"/>
    <cellStyle name="Обычный 6 7" xfId="1246"/>
    <cellStyle name="Обычный 6 8" xfId="1247"/>
    <cellStyle name="Обычный 6 9" xfId="1248"/>
    <cellStyle name="Обычный 63" xfId="1249"/>
    <cellStyle name="Обычный 64" xfId="1250"/>
    <cellStyle name="Обычный 65" xfId="1251"/>
    <cellStyle name="Обычный 66" xfId="1252"/>
    <cellStyle name="Обычный 69" xfId="1253"/>
    <cellStyle name="Обычный 7" xfId="1254"/>
    <cellStyle name="Обычный 7 2" xfId="1255"/>
    <cellStyle name="Обычный 7 2 2" xfId="1256"/>
    <cellStyle name="Обычный 7 2 2 2" xfId="1257"/>
    <cellStyle name="Обычный 7 2 3" xfId="1258"/>
    <cellStyle name="Обычный 7 3" xfId="1259"/>
    <cellStyle name="Обычный 7 4" xfId="1260"/>
    <cellStyle name="Обычный 7 4 2" xfId="1261"/>
    <cellStyle name="Обычный 7 4 2 2" xfId="1262"/>
    <cellStyle name="Обычный 7 4 3" xfId="1263"/>
    <cellStyle name="Обычный 7 5" xfId="1264"/>
    <cellStyle name="Обычный 7 6" xfId="1265"/>
    <cellStyle name="Обычный 7 7" xfId="1266"/>
    <cellStyle name="Обычный 7 8" xfId="1267"/>
    <cellStyle name="Обычный 7 8 2" xfId="1268"/>
    <cellStyle name="Обычный 7 9" xfId="1269"/>
    <cellStyle name="Обычный 7 9 2" xfId="1270"/>
    <cellStyle name="Обычный 70" xfId="1271"/>
    <cellStyle name="Обычный 71" xfId="1272"/>
    <cellStyle name="Обычный 72" xfId="1273"/>
    <cellStyle name="Обычный 73" xfId="1274"/>
    <cellStyle name="Обычный 74" xfId="1275"/>
    <cellStyle name="Обычный 75" xfId="1276"/>
    <cellStyle name="Обычный 76" xfId="1277"/>
    <cellStyle name="Обычный 77" xfId="1278"/>
    <cellStyle name="Обычный 78" xfId="1279"/>
    <cellStyle name="Обычный 79" xfId="1280"/>
    <cellStyle name="Обычный 8" xfId="1281"/>
    <cellStyle name="Обычный 8 2" xfId="1282"/>
    <cellStyle name="Обычный 8 2 2" xfId="1283"/>
    <cellStyle name="Обычный 8 2 3" xfId="1284"/>
    <cellStyle name="Обычный 8 2 3 2" xfId="1285"/>
    <cellStyle name="Обычный 8 2 4" xfId="1286"/>
    <cellStyle name="Обычный 8 3" xfId="1287"/>
    <cellStyle name="Обычный 8 4" xfId="1288"/>
    <cellStyle name="Обычный 8 5" xfId="1289"/>
    <cellStyle name="Обычный 8 5 2" xfId="1290"/>
    <cellStyle name="Обычный 8 6" xfId="1291"/>
    <cellStyle name="Обычный 80" xfId="1292"/>
    <cellStyle name="Обычный 81" xfId="1293"/>
    <cellStyle name="Обычный 82" xfId="1294"/>
    <cellStyle name="Обычный 83" xfId="1295"/>
    <cellStyle name="Обычный 84" xfId="1296"/>
    <cellStyle name="Обычный 85" xfId="1297"/>
    <cellStyle name="Обычный 86" xfId="1298"/>
    <cellStyle name="Обычный 87" xfId="1299"/>
    <cellStyle name="Обычный 88" xfId="1300"/>
    <cellStyle name="Обычный 89" xfId="1301"/>
    <cellStyle name="Обычный 9" xfId="1302"/>
    <cellStyle name="Обычный 9 2" xfId="1303"/>
    <cellStyle name="Обычный 9 2 2" xfId="1304"/>
    <cellStyle name="Обычный 9 2 2 2" xfId="1305"/>
    <cellStyle name="Обычный 9 2 3" xfId="1306"/>
    <cellStyle name="Обычный 9 3" xfId="1307"/>
    <cellStyle name="Обычный 9 4" xfId="1308"/>
    <cellStyle name="Обычный 9 4 2" xfId="1309"/>
    <cellStyle name="Обычный 9 4 2 2" xfId="1310"/>
    <cellStyle name="Обычный 9 4 3" xfId="1311"/>
    <cellStyle name="Обычный 9 5" xfId="1312"/>
    <cellStyle name="Обычный 9 6" xfId="1313"/>
    <cellStyle name="Обычный 9 6 2" xfId="1314"/>
    <cellStyle name="Обычный 9 7" xfId="1315"/>
    <cellStyle name="Обычный 9 8" xfId="1316"/>
    <cellStyle name="Обычный 9 9" xfId="1317"/>
    <cellStyle name="Обычный 90" xfId="1318"/>
    <cellStyle name="Обычный 91" xfId="1319"/>
    <cellStyle name="Обычный 92" xfId="1320"/>
    <cellStyle name="Обычный 93" xfId="1321"/>
    <cellStyle name="Обычный 95" xfId="1322"/>
    <cellStyle name="Обычный 96" xfId="1323"/>
    <cellStyle name="Обычный 97" xfId="1324"/>
    <cellStyle name="Обычный 98" xfId="1325"/>
    <cellStyle name="Обычный 99" xfId="1326"/>
    <cellStyle name="Плохой 2" xfId="1327"/>
    <cellStyle name="Плохой 2 2" xfId="1328"/>
    <cellStyle name="Плохой 2 3" xfId="1329"/>
    <cellStyle name="Пояснение 2" xfId="1330"/>
    <cellStyle name="Примечание 2" xfId="1331"/>
    <cellStyle name="Примечание 2 2" xfId="1332"/>
    <cellStyle name="Примечание 2 3" xfId="1333"/>
    <cellStyle name="Примечание 3" xfId="1334"/>
    <cellStyle name="Процентный 19" xfId="1335"/>
    <cellStyle name="Процентный 2" xfId="1336"/>
    <cellStyle name="Процентный 2 10" xfId="1337"/>
    <cellStyle name="Процентный 2 10 2" xfId="1338"/>
    <cellStyle name="Процентный 2 11" xfId="1339"/>
    <cellStyle name="Процентный 2 11 2" xfId="1340"/>
    <cellStyle name="Процентный 2 12" xfId="1341"/>
    <cellStyle name="Процентный 2 13" xfId="1342"/>
    <cellStyle name="Процентный 2 14" xfId="1343"/>
    <cellStyle name="Процентный 2 15" xfId="1344"/>
    <cellStyle name="Процентный 2 16" xfId="1345"/>
    <cellStyle name="Процентный 2 17" xfId="1346"/>
    <cellStyle name="Процентный 2 18" xfId="1347"/>
    <cellStyle name="Процентный 2 19" xfId="1348"/>
    <cellStyle name="Процентный 2 2" xfId="1349"/>
    <cellStyle name="Процентный 2 2 2" xfId="1350"/>
    <cellStyle name="Процентный 2 2 3" xfId="1351"/>
    <cellStyle name="Процентный 2 2 3 2" xfId="1352"/>
    <cellStyle name="Процентный 2 2 4" xfId="1353"/>
    <cellStyle name="Процентный 2 2 5" xfId="1354"/>
    <cellStyle name="Процентный 2 2 6" xfId="1643"/>
    <cellStyle name="Процентный 2 20" xfId="1355"/>
    <cellStyle name="Процентный 2 21" xfId="1356"/>
    <cellStyle name="Процентный 2 21 2" xfId="1357"/>
    <cellStyle name="Процентный 2 22" xfId="1358"/>
    <cellStyle name="Процентный 2 23" xfId="1359"/>
    <cellStyle name="Процентный 2 24" xfId="1642"/>
    <cellStyle name="Процентный 2 3" xfId="1360"/>
    <cellStyle name="Процентный 2 3 2" xfId="1361"/>
    <cellStyle name="Процентный 2 3 3" xfId="1362"/>
    <cellStyle name="Процентный 2 4" xfId="1363"/>
    <cellStyle name="Процентный 2 4 2" xfId="1364"/>
    <cellStyle name="Процентный 2 5" xfId="1365"/>
    <cellStyle name="Процентный 2 5 2" xfId="1366"/>
    <cellStyle name="Процентный 2 6" xfId="1367"/>
    <cellStyle name="Процентный 2 6 2" xfId="1368"/>
    <cellStyle name="Процентный 2 7" xfId="1369"/>
    <cellStyle name="Процентный 2 7 2" xfId="1370"/>
    <cellStyle name="Процентный 2 8" xfId="1371"/>
    <cellStyle name="Процентный 2 8 2" xfId="1372"/>
    <cellStyle name="Процентный 2 9" xfId="1373"/>
    <cellStyle name="Процентный 2 9 2" xfId="1374"/>
    <cellStyle name="Процентный 3" xfId="1375"/>
    <cellStyle name="Процентный 3 10" xfId="1376"/>
    <cellStyle name="Процентный 3 11" xfId="1377"/>
    <cellStyle name="Процентный 3 12" xfId="1378"/>
    <cellStyle name="Процентный 3 13" xfId="1379"/>
    <cellStyle name="Процентный 3 14" xfId="1380"/>
    <cellStyle name="Процентный 3 15" xfId="1381"/>
    <cellStyle name="Процентный 3 16" xfId="1382"/>
    <cellStyle name="Процентный 3 17" xfId="1383"/>
    <cellStyle name="Процентный 3 18" xfId="1384"/>
    <cellStyle name="Процентный 3 19" xfId="1385"/>
    <cellStyle name="Процентный 3 2" xfId="1386"/>
    <cellStyle name="Процентный 3 20" xfId="1387"/>
    <cellStyle name="Процентный 3 3" xfId="1388"/>
    <cellStyle name="Процентный 3 4" xfId="1389"/>
    <cellStyle name="Процентный 3 5" xfId="1390"/>
    <cellStyle name="Процентный 3 6" xfId="1391"/>
    <cellStyle name="Процентный 3 7" xfId="1392"/>
    <cellStyle name="Процентный 3 8" xfId="1393"/>
    <cellStyle name="Процентный 3 9" xfId="1394"/>
    <cellStyle name="Процентный 4" xfId="1395"/>
    <cellStyle name="Процентный 4 2" xfId="1396"/>
    <cellStyle name="Процентный 4 2 2" xfId="1397"/>
    <cellStyle name="Процентный 4 2 3" xfId="1398"/>
    <cellStyle name="Процентный 4 3" xfId="1399"/>
    <cellStyle name="Процентный 4 4" xfId="1400"/>
    <cellStyle name="Процентный 4 5" xfId="1644"/>
    <cellStyle name="Процентный 5" xfId="1401"/>
    <cellStyle name="Процентный 6" xfId="1402"/>
    <cellStyle name="Процентный 6 2" xfId="1403"/>
    <cellStyle name="Процентный 6 3" xfId="1645"/>
    <cellStyle name="Процентный 7" xfId="1404"/>
    <cellStyle name="Процентный 7 2" xfId="1405"/>
    <cellStyle name="Процентный 7 3" xfId="1406"/>
    <cellStyle name="Процентный 8" xfId="1407"/>
    <cellStyle name="Процентный 8 2" xfId="1408"/>
    <cellStyle name="Процентный 9" xfId="1409"/>
    <cellStyle name="Связанная ячейка 2" xfId="1410"/>
    <cellStyle name="Связанная ячейка 2 2" xfId="1411"/>
    <cellStyle name="Связанная ячейка 2 3" xfId="1412"/>
    <cellStyle name="Стиль 1" xfId="1413"/>
    <cellStyle name="Стиль 1 10" xfId="1414"/>
    <cellStyle name="Стиль 1 15" xfId="1415"/>
    <cellStyle name="Стиль 1 17" xfId="1416"/>
    <cellStyle name="Стиль 1 18" xfId="1417"/>
    <cellStyle name="Стиль 1 2" xfId="1418"/>
    <cellStyle name="Стиль 1 2 2" xfId="1419"/>
    <cellStyle name="Стиль 1 3" xfId="1420"/>
    <cellStyle name="Стиль 1 36" xfId="1421"/>
    <cellStyle name="Стиль 1 37" xfId="1422"/>
    <cellStyle name="Стиль 1 38" xfId="1423"/>
    <cellStyle name="Стиль 1 39" xfId="1424"/>
    <cellStyle name="Стиль 1 40" xfId="1425"/>
    <cellStyle name="Стиль 1 41" xfId="1426"/>
    <cellStyle name="Стиль 1 42" xfId="1427"/>
    <cellStyle name="Стиль 1 47" xfId="1428"/>
    <cellStyle name="Стиль 1 48" xfId="1429"/>
    <cellStyle name="Стиль 1 56" xfId="1430"/>
    <cellStyle name="Стиль 1 57" xfId="1431"/>
    <cellStyle name="Текст предупреждения 2" xfId="1432"/>
    <cellStyle name="Тысячи [0]" xfId="1433"/>
    <cellStyle name="Тысячи_Example " xfId="1434"/>
    <cellStyle name="Финансовый 10" xfId="6"/>
    <cellStyle name="Финансовый 11" xfId="1435"/>
    <cellStyle name="Финансовый 11 2" xfId="1436"/>
    <cellStyle name="Финансовый 11 2 2" xfId="1437"/>
    <cellStyle name="Финансовый 11 2 3" xfId="1438"/>
    <cellStyle name="Финансовый 11 3" xfId="1439"/>
    <cellStyle name="Финансовый 11 4" xfId="1440"/>
    <cellStyle name="Финансовый 11 5" xfId="1441"/>
    <cellStyle name="Финансовый 11 5 2" xfId="1442"/>
    <cellStyle name="Финансовый 11 5 2 2" xfId="1443"/>
    <cellStyle name="Финансовый 11 5 2 3" xfId="1444"/>
    <cellStyle name="Финансовый 11 5 3" xfId="1445"/>
    <cellStyle name="Финансовый 11 5 4" xfId="1446"/>
    <cellStyle name="Финансовый 11 5 5" xfId="1647"/>
    <cellStyle name="Финансовый 11 6" xfId="1646"/>
    <cellStyle name="Финансовый 12" xfId="1447"/>
    <cellStyle name="Финансовый 12 2" xfId="1448"/>
    <cellStyle name="Финансовый 13" xfId="1449"/>
    <cellStyle name="Финансовый 13 2" xfId="1450"/>
    <cellStyle name="Финансовый 13 2 2" xfId="1451"/>
    <cellStyle name="Финансовый 13 2 3" xfId="1452"/>
    <cellStyle name="Финансовый 13 3" xfId="1453"/>
    <cellStyle name="Финансовый 13 4" xfId="1454"/>
    <cellStyle name="Финансовый 13 5" xfId="1648"/>
    <cellStyle name="Финансовый 14" xfId="1455"/>
    <cellStyle name="Финансовый 2" xfId="8"/>
    <cellStyle name="Финансовый 2 10" xfId="1457"/>
    <cellStyle name="Финансовый 2 11" xfId="1458"/>
    <cellStyle name="Финансовый 2 12" xfId="1459"/>
    <cellStyle name="Финансовый 2 13" xfId="1460"/>
    <cellStyle name="Финансовый 2 14" xfId="1461"/>
    <cellStyle name="Финансовый 2 15" xfId="1462"/>
    <cellStyle name="Финансовый 2 16" xfId="1463"/>
    <cellStyle name="Финансовый 2 17" xfId="1464"/>
    <cellStyle name="Финансовый 2 18" xfId="1465"/>
    <cellStyle name="Финансовый 2 19" xfId="1466"/>
    <cellStyle name="Финансовый 2 2" xfId="1467"/>
    <cellStyle name="Финансовый 2 2 2" xfId="1468"/>
    <cellStyle name="Финансовый 2 20" xfId="1469"/>
    <cellStyle name="Финансовый 2 21" xfId="1470"/>
    <cellStyle name="Финансовый 2 22" xfId="1471"/>
    <cellStyle name="Финансовый 2 23" xfId="1472"/>
    <cellStyle name="Финансовый 2 24" xfId="1473"/>
    <cellStyle name="Финансовый 2 25" xfId="1474"/>
    <cellStyle name="Финансовый 2 26" xfId="1475"/>
    <cellStyle name="Финансовый 2 27" xfId="1476"/>
    <cellStyle name="Финансовый 2 28" xfId="1477"/>
    <cellStyle name="Финансовый 2 29" xfId="1478"/>
    <cellStyle name="Финансовый 2 3" xfId="1479"/>
    <cellStyle name="Финансовый 2 3 2 6" xfId="1480"/>
    <cellStyle name="Финансовый 2 3 2 6 2" xfId="1481"/>
    <cellStyle name="Финансовый 2 3 2 6 2 2" xfId="1482"/>
    <cellStyle name="Финансовый 2 3 2 6 2 3" xfId="1483"/>
    <cellStyle name="Финансовый 2 3 2 6 3" xfId="1484"/>
    <cellStyle name="Финансовый 2 3 2 6 4" xfId="1485"/>
    <cellStyle name="Финансовый 2 3 2 6 5" xfId="1486"/>
    <cellStyle name="Финансовый 2 30" xfId="1487"/>
    <cellStyle name="Финансовый 2 31" xfId="1488"/>
    <cellStyle name="Финансовый 2 31 2" xfId="1489"/>
    <cellStyle name="Финансовый 2 31 3" xfId="1649"/>
    <cellStyle name="Финансовый 2 32" xfId="1490"/>
    <cellStyle name="Финансовый 2 33" xfId="1491"/>
    <cellStyle name="Финансовый 2 33 2" xfId="1492"/>
    <cellStyle name="Финансовый 2 34" xfId="1493"/>
    <cellStyle name="Финансовый 2 35" xfId="1456"/>
    <cellStyle name="Финансовый 2 36" xfId="1641"/>
    <cellStyle name="Финансовый 2 4" xfId="1494"/>
    <cellStyle name="Финансовый 2 4 2" xfId="1495"/>
    <cellStyle name="Финансовый 2 4 2 2" xfId="1496"/>
    <cellStyle name="Финансовый 2 4 2 2 2" xfId="1497"/>
    <cellStyle name="Финансовый 2 4 2 2 3" xfId="1498"/>
    <cellStyle name="Финансовый 2 4 2 3" xfId="1499"/>
    <cellStyle name="Финансовый 2 4 2 4" xfId="1500"/>
    <cellStyle name="Финансовый 2 4 2 5" xfId="1651"/>
    <cellStyle name="Финансовый 2 4 3" xfId="1501"/>
    <cellStyle name="Финансовый 2 4 3 2" xfId="1502"/>
    <cellStyle name="Финансовый 2 4 3 3" xfId="1503"/>
    <cellStyle name="Финансовый 2 4 4" xfId="1504"/>
    <cellStyle name="Финансовый 2 4 5" xfId="1505"/>
    <cellStyle name="Финансовый 2 4 6" xfId="1650"/>
    <cellStyle name="Финансовый 2 5" xfId="1506"/>
    <cellStyle name="Финансовый 2 6" xfId="1507"/>
    <cellStyle name="Финансовый 2 7" xfId="1508"/>
    <cellStyle name="Финансовый 2 8" xfId="1509"/>
    <cellStyle name="Финансовый 2 9" xfId="1510"/>
    <cellStyle name="Финансовый 22" xfId="1511"/>
    <cellStyle name="Финансовый 23" xfId="1512"/>
    <cellStyle name="Финансовый 23 2" xfId="1513"/>
    <cellStyle name="Финансовый 23 2 2" xfId="1514"/>
    <cellStyle name="Финансовый 23 2 3" xfId="1515"/>
    <cellStyle name="Финансовый 23 3" xfId="1516"/>
    <cellStyle name="Финансовый 23 4" xfId="1517"/>
    <cellStyle name="Финансовый 23 5" xfId="1652"/>
    <cellStyle name="Финансовый 3" xfId="1518"/>
    <cellStyle name="Финансовый 3 10" xfId="1519"/>
    <cellStyle name="Финансовый 3 11" xfId="1520"/>
    <cellStyle name="Финансовый 3 12" xfId="1521"/>
    <cellStyle name="Финансовый 3 13" xfId="1522"/>
    <cellStyle name="Финансовый 3 14" xfId="1523"/>
    <cellStyle name="Финансовый 3 15" xfId="1524"/>
    <cellStyle name="Финансовый 3 16" xfId="1525"/>
    <cellStyle name="Финансовый 3 17" xfId="1526"/>
    <cellStyle name="Финансовый 3 18" xfId="1527"/>
    <cellStyle name="Финансовый 3 19" xfId="1528"/>
    <cellStyle name="Финансовый 3 2" xfId="1529"/>
    <cellStyle name="Финансовый 3 2 2" xfId="1530"/>
    <cellStyle name="Финансовый 3 2 3" xfId="1531"/>
    <cellStyle name="Финансовый 3 20" xfId="1532"/>
    <cellStyle name="Финансовый 3 21" xfId="1533"/>
    <cellStyle name="Финансовый 3 21 2" xfId="1534"/>
    <cellStyle name="Финансовый 3 21 3" xfId="1654"/>
    <cellStyle name="Финансовый 3 22" xfId="1535"/>
    <cellStyle name="Финансовый 3 22 2" xfId="1536"/>
    <cellStyle name="Финансовый 3 22 3" xfId="1537"/>
    <cellStyle name="Финансовый 3 22 4" xfId="1538"/>
    <cellStyle name="Финансовый 3 22 5" xfId="1539"/>
    <cellStyle name="Финансовый 3 22 6" xfId="1540"/>
    <cellStyle name="Финансовый 3 22 7" xfId="1655"/>
    <cellStyle name="Финансовый 3 23" xfId="1541"/>
    <cellStyle name="Финансовый 3 23 2" xfId="1542"/>
    <cellStyle name="Финансовый 3 24" xfId="1543"/>
    <cellStyle name="Финансовый 3 25" xfId="1544"/>
    <cellStyle name="Финансовый 3 26" xfId="1545"/>
    <cellStyle name="Финансовый 3 27" xfId="1546"/>
    <cellStyle name="Финансовый 3 28" xfId="1547"/>
    <cellStyle name="Финансовый 3 29" xfId="1653"/>
    <cellStyle name="Финансовый 3 3" xfId="1548"/>
    <cellStyle name="Финансовый 3 3 2" xfId="1549"/>
    <cellStyle name="Финансовый 3 3 3" xfId="1550"/>
    <cellStyle name="Финансовый 3 4" xfId="1551"/>
    <cellStyle name="Финансовый 3 5" xfId="1552"/>
    <cellStyle name="Финансовый 3 6" xfId="1553"/>
    <cellStyle name="Финансовый 3 7" xfId="1554"/>
    <cellStyle name="Финансовый 3 8" xfId="1555"/>
    <cellStyle name="Финансовый 3 9" xfId="1556"/>
    <cellStyle name="Финансовый 4" xfId="1557"/>
    <cellStyle name="Финансовый 4 2" xfId="1558"/>
    <cellStyle name="Финансовый 4 2 2" xfId="1559"/>
    <cellStyle name="Финансовый 4 2 2 2" xfId="1560"/>
    <cellStyle name="Финансовый 4 2 2 3" xfId="1561"/>
    <cellStyle name="Финансовый 4 2 3" xfId="1562"/>
    <cellStyle name="Финансовый 4 2 4" xfId="1563"/>
    <cellStyle name="Финансовый 4 2 5" xfId="1656"/>
    <cellStyle name="Финансовый 4 3" xfId="1564"/>
    <cellStyle name="Финансовый 4 4" xfId="1565"/>
    <cellStyle name="Финансовый 4 4 2" xfId="1566"/>
    <cellStyle name="Финансовый 4 4 2 2" xfId="1567"/>
    <cellStyle name="Финансовый 4 4 2 3" xfId="1568"/>
    <cellStyle name="Финансовый 4 4 3" xfId="1569"/>
    <cellStyle name="Финансовый 4 4 4" xfId="1570"/>
    <cellStyle name="Финансовый 4 4 5" xfId="1657"/>
    <cellStyle name="Финансовый 5" xfId="1571"/>
    <cellStyle name="Финансовый 5 2" xfId="1572"/>
    <cellStyle name="Финансовый 5 2 2" xfId="1573"/>
    <cellStyle name="Финансовый 5 2 2 2" xfId="1574"/>
    <cellStyle name="Финансовый 5 2 2 3" xfId="1660"/>
    <cellStyle name="Финансовый 5 2 3" xfId="1575"/>
    <cellStyle name="Финансовый 5 2 3 2" xfId="1576"/>
    <cellStyle name="Финансовый 5 2 3 3" xfId="1577"/>
    <cellStyle name="Финансовый 5 2 4" xfId="1578"/>
    <cellStyle name="Финансовый 5 2 5" xfId="1579"/>
    <cellStyle name="Финансовый 5 2 6" xfId="1659"/>
    <cellStyle name="Финансовый 5 3" xfId="1580"/>
    <cellStyle name="Финансовый 5 4" xfId="1581"/>
    <cellStyle name="Финансовый 5 4 2" xfId="1582"/>
    <cellStyle name="Финансовый 5 4 3" xfId="1661"/>
    <cellStyle name="Финансовый 5 5" xfId="1583"/>
    <cellStyle name="Финансовый 5 6" xfId="1584"/>
    <cellStyle name="Финансовый 5 6 2" xfId="1585"/>
    <cellStyle name="Финансовый 5 6 3" xfId="1586"/>
    <cellStyle name="Финансовый 5 7" xfId="1587"/>
    <cellStyle name="Финансовый 5 7 2" xfId="1588"/>
    <cellStyle name="Финансовый 5 8" xfId="1589"/>
    <cellStyle name="Финансовый 5 9" xfId="1658"/>
    <cellStyle name="Финансовый 6" xfId="1590"/>
    <cellStyle name="Финансовый 6 2" xfId="1591"/>
    <cellStyle name="Финансовый 6 3" xfId="1592"/>
    <cellStyle name="Финансовый 6 3 2" xfId="1593"/>
    <cellStyle name="Финансовый 6 3 2 2" xfId="1594"/>
    <cellStyle name="Финансовый 6 3 2 2 2" xfId="1595"/>
    <cellStyle name="Финансовый 6 3 2 2 3" xfId="1596"/>
    <cellStyle name="Финансовый 6 3 2 3" xfId="1597"/>
    <cellStyle name="Финансовый 6 3 2 4" xfId="1598"/>
    <cellStyle name="Финансовый 6 3 2 5" xfId="1599"/>
    <cellStyle name="Финансовый 6 3 2 6" xfId="1600"/>
    <cellStyle name="Финансовый 6 3 2 7" xfId="1601"/>
    <cellStyle name="Финансовый 6 3 2 8" xfId="1664"/>
    <cellStyle name="Финансовый 6 3 3" xfId="1602"/>
    <cellStyle name="Финансовый 6 3 3 2" xfId="1603"/>
    <cellStyle name="Финансовый 6 3 3 3" xfId="1604"/>
    <cellStyle name="Финансовый 6 3 4" xfId="1605"/>
    <cellStyle name="Финансовый 6 3 5" xfId="1606"/>
    <cellStyle name="Финансовый 6 3 6" xfId="1607"/>
    <cellStyle name="Финансовый 6 3 7" xfId="1608"/>
    <cellStyle name="Финансовый 6 3 8" xfId="1609"/>
    <cellStyle name="Финансовый 6 3 9" xfId="1663"/>
    <cellStyle name="Финансовый 6 4" xfId="1610"/>
    <cellStyle name="Финансовый 6 4 2" xfId="1611"/>
    <cellStyle name="Финансовый 6 4 3" xfId="1612"/>
    <cellStyle name="Финансовый 6 5" xfId="1613"/>
    <cellStyle name="Финансовый 6 6" xfId="1614"/>
    <cellStyle name="Финансовый 6 7" xfId="1662"/>
    <cellStyle name="Финансовый 7" xfId="7"/>
    <cellStyle name="Финансовый 7 2" xfId="1616"/>
    <cellStyle name="Финансовый 7 2 2" xfId="1617"/>
    <cellStyle name="Финансовый 7 2 2 2" xfId="1618"/>
    <cellStyle name="Финансовый 7 2 2 2 2" xfId="1619"/>
    <cellStyle name="Финансовый 7 2 2 2 3" xfId="1620"/>
    <cellStyle name="Финансовый 7 2 2 3" xfId="1621"/>
    <cellStyle name="Финансовый 7 2 2 4" xfId="1622"/>
    <cellStyle name="Финансовый 7 2 2 5" xfId="1623"/>
    <cellStyle name="Финансовый 7 2 2 6" xfId="1624"/>
    <cellStyle name="Финансовый 7 2 2 7" xfId="1625"/>
    <cellStyle name="Финансовый 7 2 2 8" xfId="1666"/>
    <cellStyle name="Финансовый 7 2 3" xfId="1626"/>
    <cellStyle name="Финансовый 7 2 3 2" xfId="1627"/>
    <cellStyle name="Финансовый 7 2 3 3" xfId="1628"/>
    <cellStyle name="Финансовый 7 2 4" xfId="1629"/>
    <cellStyle name="Финансовый 7 2 5" xfId="1630"/>
    <cellStyle name="Финансовый 7 2 6" xfId="1631"/>
    <cellStyle name="Финансовый 7 2 7" xfId="1632"/>
    <cellStyle name="Финансовый 7 2 8" xfId="1633"/>
    <cellStyle name="Финансовый 7 2 9" xfId="1665"/>
    <cellStyle name="Финансовый 7 3" xfId="1634"/>
    <cellStyle name="Финансовый 7 4" xfId="1615"/>
    <cellStyle name="Финансовый 8" xfId="1635"/>
    <cellStyle name="Финансовый 82" xfId="1636"/>
    <cellStyle name="Финансовый 9" xfId="1637"/>
    <cellStyle name="Хороший 2" xfId="1638"/>
    <cellStyle name="Хороший 2 2" xfId="1639"/>
    <cellStyle name="Хороший 2 3" xfId="1640"/>
  </cellStyles>
  <dxfs count="0"/>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28"/>
  <sheetViews>
    <sheetView tabSelected="1" topLeftCell="J1" zoomScale="73" zoomScaleNormal="73" zoomScaleSheetLayoutView="90" workbookViewId="0">
      <selection activeCell="M17" sqref="M17"/>
    </sheetView>
  </sheetViews>
  <sheetFormatPr defaultRowHeight="12.75" outlineLevelRow="1"/>
  <cols>
    <col min="1" max="1" width="8.42578125" style="1" customWidth="1"/>
    <col min="2" max="2" width="11.7109375" style="1" customWidth="1"/>
    <col min="3" max="3" width="47.140625" style="1" customWidth="1"/>
    <col min="4" max="4" width="9.5703125" style="1" customWidth="1"/>
    <col min="5" max="5" width="10.42578125" style="1" customWidth="1"/>
    <col min="6" max="6" width="9" style="1" customWidth="1"/>
    <col min="7" max="7" width="11" style="1" customWidth="1"/>
    <col min="8" max="8" width="8.7109375" style="1" customWidth="1"/>
    <col min="9" max="9" width="11" style="4" customWidth="1"/>
    <col min="10" max="10" width="13" style="4" customWidth="1"/>
    <col min="11" max="11" width="13.140625" style="4" customWidth="1"/>
    <col min="12" max="12" width="18.42578125" style="5" customWidth="1"/>
    <col min="13" max="13" width="11.5703125" style="5" customWidth="1"/>
    <col min="14" max="14" width="10.140625" style="1" customWidth="1"/>
    <col min="15" max="15" width="9.140625" style="1" customWidth="1"/>
    <col min="16" max="16" width="10.42578125" style="1" customWidth="1"/>
    <col min="17" max="17" width="6.85546875" style="1" customWidth="1"/>
    <col min="18" max="18" width="7" style="1" customWidth="1"/>
    <col min="19" max="19" width="7.5703125" style="1" customWidth="1"/>
    <col min="20" max="20" width="7.7109375" style="1" customWidth="1"/>
    <col min="21" max="21" width="8.5703125" style="1" customWidth="1"/>
    <col min="22" max="22" width="6.28515625" style="1" customWidth="1"/>
    <col min="23" max="24" width="7.42578125" style="1" customWidth="1"/>
    <col min="25" max="25" width="16.42578125" style="1" customWidth="1"/>
    <col min="26" max="26" width="9.5703125" style="1" customWidth="1"/>
    <col min="27" max="16384" width="9.140625" style="1"/>
  </cols>
  <sheetData>
    <row r="1" spans="1:26" ht="15">
      <c r="A1" s="20"/>
      <c r="B1" s="20"/>
      <c r="C1" s="20"/>
      <c r="D1" s="20"/>
      <c r="E1" s="20"/>
      <c r="F1" s="20"/>
      <c r="G1" s="20"/>
      <c r="H1" s="20"/>
      <c r="I1" s="18"/>
      <c r="J1" s="18"/>
      <c r="K1" s="18"/>
      <c r="L1" s="17"/>
      <c r="M1" s="17"/>
      <c r="N1" s="20"/>
      <c r="O1" s="20"/>
      <c r="P1" s="20"/>
      <c r="Q1" s="20"/>
      <c r="R1" s="20"/>
      <c r="S1" s="20"/>
      <c r="T1" s="20"/>
      <c r="U1" s="20"/>
      <c r="V1" s="20"/>
      <c r="W1" s="20"/>
      <c r="X1" s="20"/>
      <c r="Y1" s="20"/>
      <c r="Z1" s="20"/>
    </row>
    <row r="2" spans="1:26" ht="15">
      <c r="A2" s="20"/>
      <c r="B2" s="20"/>
      <c r="C2" s="20"/>
      <c r="D2" s="20"/>
      <c r="E2" s="20"/>
      <c r="F2" s="20"/>
      <c r="G2" s="20"/>
      <c r="H2" s="20"/>
      <c r="I2" s="18"/>
      <c r="J2" s="18"/>
      <c r="K2" s="18"/>
      <c r="L2" s="17"/>
      <c r="M2" s="17"/>
      <c r="N2" s="20"/>
      <c r="O2" s="20"/>
      <c r="P2" s="20"/>
      <c r="Q2" s="20"/>
      <c r="R2" s="20"/>
      <c r="S2" s="20"/>
      <c r="T2" s="20"/>
      <c r="U2" s="20"/>
      <c r="V2" s="20"/>
      <c r="W2" s="20"/>
      <c r="X2" s="20"/>
      <c r="Y2" s="20"/>
      <c r="Z2" s="20"/>
    </row>
    <row r="3" spans="1:26" ht="15" customHeight="1">
      <c r="A3" s="20"/>
      <c r="B3" s="20"/>
      <c r="C3" s="20"/>
      <c r="D3" s="20"/>
      <c r="E3" s="20"/>
      <c r="F3" s="20"/>
      <c r="G3" s="20"/>
      <c r="H3" s="20"/>
      <c r="I3" s="18"/>
      <c r="J3" s="18"/>
      <c r="K3" s="18"/>
      <c r="L3" s="17"/>
      <c r="M3" s="17"/>
      <c r="N3" s="20"/>
      <c r="O3" s="20"/>
      <c r="P3" s="20"/>
      <c r="Q3" s="20"/>
      <c r="R3" s="20"/>
      <c r="S3" s="20"/>
      <c r="T3" s="20"/>
      <c r="U3" s="20"/>
      <c r="V3" s="20"/>
      <c r="W3" s="20"/>
      <c r="X3" s="20"/>
      <c r="Y3" s="268" t="s">
        <v>228</v>
      </c>
      <c r="Z3" s="268"/>
    </row>
    <row r="4" spans="1:26" ht="15.75">
      <c r="A4" s="8"/>
      <c r="B4" s="8"/>
      <c r="C4" s="8"/>
      <c r="D4" s="8"/>
      <c r="E4" s="8"/>
      <c r="F4" s="8"/>
      <c r="G4" s="8"/>
      <c r="H4" s="8"/>
      <c r="I4" s="181"/>
      <c r="J4" s="181"/>
      <c r="K4" s="181"/>
      <c r="L4" s="180"/>
      <c r="M4" s="180"/>
      <c r="N4" s="8"/>
      <c r="O4" s="8"/>
      <c r="P4" s="8"/>
      <c r="Q4" s="8"/>
      <c r="R4" s="8"/>
      <c r="S4" s="8"/>
      <c r="T4" s="8"/>
      <c r="U4" s="8"/>
      <c r="V4" s="20"/>
      <c r="W4" s="20"/>
      <c r="X4" s="270" t="s">
        <v>229</v>
      </c>
      <c r="Y4" s="270"/>
      <c r="Z4" s="270"/>
    </row>
    <row r="5" spans="1:26" ht="19.5" customHeight="1">
      <c r="A5" s="197"/>
      <c r="B5" s="197"/>
      <c r="C5" s="258" t="s">
        <v>602</v>
      </c>
      <c r="D5" s="258"/>
      <c r="E5" s="258"/>
      <c r="F5" s="258"/>
      <c r="G5" s="258"/>
      <c r="H5" s="258"/>
      <c r="I5" s="258"/>
      <c r="J5" s="258"/>
      <c r="K5" s="258"/>
      <c r="L5" s="258"/>
      <c r="M5" s="258"/>
      <c r="N5" s="258"/>
      <c r="O5" s="258"/>
      <c r="P5" s="258"/>
      <c r="Q5" s="258"/>
      <c r="R5" s="258"/>
      <c r="S5" s="258"/>
      <c r="T5" s="258"/>
      <c r="U5" s="197"/>
      <c r="V5" s="23"/>
      <c r="W5" s="23"/>
      <c r="X5" s="271" t="s">
        <v>600</v>
      </c>
      <c r="Y5" s="271"/>
      <c r="Z5" s="271"/>
    </row>
    <row r="6" spans="1:26" ht="18.75" customHeight="1">
      <c r="A6" s="258" t="s">
        <v>225</v>
      </c>
      <c r="B6" s="258"/>
      <c r="C6" s="258"/>
      <c r="D6" s="258"/>
      <c r="E6" s="258"/>
      <c r="F6" s="258"/>
      <c r="G6" s="258"/>
      <c r="H6" s="258"/>
      <c r="I6" s="258"/>
      <c r="J6" s="258"/>
      <c r="K6" s="258"/>
      <c r="L6" s="258"/>
      <c r="M6" s="258"/>
      <c r="N6" s="258"/>
      <c r="O6" s="258"/>
      <c r="P6" s="258"/>
      <c r="Q6" s="258"/>
      <c r="R6" s="258"/>
      <c r="S6" s="258"/>
      <c r="T6" s="258"/>
      <c r="U6" s="258"/>
      <c r="V6" s="23"/>
      <c r="W6" s="271" t="s">
        <v>230</v>
      </c>
      <c r="X6" s="271"/>
      <c r="Y6" s="271"/>
      <c r="Z6" s="271"/>
    </row>
    <row r="7" spans="1:26" ht="21" customHeight="1">
      <c r="A7" s="198"/>
      <c r="B7" s="198"/>
      <c r="C7" s="258" t="s">
        <v>603</v>
      </c>
      <c r="D7" s="258"/>
      <c r="E7" s="258"/>
      <c r="F7" s="258"/>
      <c r="G7" s="258"/>
      <c r="H7" s="258"/>
      <c r="I7" s="258"/>
      <c r="J7" s="258"/>
      <c r="K7" s="258"/>
      <c r="L7" s="258"/>
      <c r="M7" s="258"/>
      <c r="N7" s="258"/>
      <c r="O7" s="258"/>
      <c r="P7" s="258"/>
      <c r="Q7" s="258"/>
      <c r="R7" s="258"/>
      <c r="S7" s="258"/>
      <c r="T7" s="258"/>
      <c r="U7" s="197"/>
      <c r="V7" s="269" t="s">
        <v>231</v>
      </c>
      <c r="W7" s="269"/>
      <c r="X7" s="269"/>
      <c r="Y7" s="269"/>
      <c r="Z7" s="269"/>
    </row>
    <row r="8" spans="1:26" ht="15" customHeight="1">
      <c r="A8" s="198"/>
      <c r="B8" s="198"/>
      <c r="C8" s="199"/>
      <c r="D8" s="199"/>
      <c r="E8" s="199"/>
      <c r="F8" s="199"/>
      <c r="G8" s="199"/>
      <c r="H8" s="199"/>
      <c r="I8" s="199"/>
      <c r="J8" s="199"/>
      <c r="K8" s="199"/>
      <c r="L8" s="199"/>
      <c r="M8" s="199"/>
      <c r="N8" s="199"/>
      <c r="O8" s="199"/>
      <c r="P8" s="199"/>
      <c r="Q8" s="199"/>
      <c r="R8" s="199"/>
      <c r="S8" s="199"/>
      <c r="T8" s="199"/>
      <c r="U8" s="197"/>
      <c r="V8" s="141"/>
      <c r="W8" s="141"/>
      <c r="X8" s="141"/>
      <c r="Y8" s="269" t="s">
        <v>232</v>
      </c>
      <c r="Z8" s="269"/>
    </row>
    <row r="9" spans="1:26" ht="15">
      <c r="A9" s="20"/>
      <c r="B9" s="20"/>
      <c r="C9" s="20"/>
      <c r="D9" s="142"/>
      <c r="E9" s="20"/>
      <c r="F9" s="20"/>
      <c r="G9" s="20"/>
      <c r="H9" s="20"/>
      <c r="I9" s="18"/>
      <c r="J9" s="18"/>
      <c r="K9" s="18"/>
      <c r="L9" s="17"/>
      <c r="M9" s="17"/>
      <c r="N9" s="20"/>
      <c r="O9" s="20"/>
      <c r="P9" s="20"/>
      <c r="Q9" s="20"/>
      <c r="R9" s="20"/>
      <c r="S9" s="20"/>
      <c r="T9" s="20"/>
      <c r="U9" s="20"/>
      <c r="V9" s="20"/>
      <c r="W9" s="20"/>
      <c r="X9" s="20"/>
      <c r="Y9" s="20"/>
      <c r="Z9" s="20"/>
    </row>
    <row r="10" spans="1:26" s="2" customFormat="1" ht="51" customHeight="1">
      <c r="A10" s="261" t="s">
        <v>81</v>
      </c>
      <c r="B10" s="251" t="s">
        <v>118</v>
      </c>
      <c r="C10" s="262"/>
      <c r="D10" s="262"/>
      <c r="E10" s="262"/>
      <c r="F10" s="262"/>
      <c r="G10" s="252"/>
      <c r="H10" s="250" t="s">
        <v>86</v>
      </c>
      <c r="I10" s="263" t="s">
        <v>87</v>
      </c>
      <c r="J10" s="264"/>
      <c r="K10" s="264"/>
      <c r="L10" s="265"/>
      <c r="M10" s="251" t="s">
        <v>122</v>
      </c>
      <c r="N10" s="262"/>
      <c r="O10" s="262"/>
      <c r="P10" s="252"/>
      <c r="Q10" s="251" t="s">
        <v>126</v>
      </c>
      <c r="R10" s="262"/>
      <c r="S10" s="262"/>
      <c r="T10" s="262"/>
      <c r="U10" s="262"/>
      <c r="V10" s="262"/>
      <c r="W10" s="262"/>
      <c r="X10" s="252"/>
      <c r="Y10" s="250" t="s">
        <v>127</v>
      </c>
      <c r="Z10" s="250" t="s">
        <v>128</v>
      </c>
    </row>
    <row r="11" spans="1:26" s="2" customFormat="1" ht="279" customHeight="1">
      <c r="A11" s="261"/>
      <c r="B11" s="250" t="s">
        <v>119</v>
      </c>
      <c r="C11" s="250" t="s">
        <v>82</v>
      </c>
      <c r="D11" s="250" t="s">
        <v>83</v>
      </c>
      <c r="E11" s="251" t="s">
        <v>120</v>
      </c>
      <c r="F11" s="252"/>
      <c r="G11" s="250" t="s">
        <v>121</v>
      </c>
      <c r="H11" s="250"/>
      <c r="I11" s="257" t="s">
        <v>88</v>
      </c>
      <c r="J11" s="257" t="s">
        <v>89</v>
      </c>
      <c r="K11" s="257" t="s">
        <v>90</v>
      </c>
      <c r="L11" s="257" t="s">
        <v>91</v>
      </c>
      <c r="M11" s="251" t="s">
        <v>92</v>
      </c>
      <c r="N11" s="252"/>
      <c r="O11" s="250" t="s">
        <v>124</v>
      </c>
      <c r="P11" s="250" t="s">
        <v>125</v>
      </c>
      <c r="Q11" s="251" t="s">
        <v>93</v>
      </c>
      <c r="R11" s="252"/>
      <c r="S11" s="251" t="s">
        <v>96</v>
      </c>
      <c r="T11" s="252"/>
      <c r="U11" s="251" t="s">
        <v>97</v>
      </c>
      <c r="V11" s="252"/>
      <c r="W11" s="251" t="s">
        <v>98</v>
      </c>
      <c r="X11" s="252"/>
      <c r="Y11" s="250"/>
      <c r="Z11" s="250"/>
    </row>
    <row r="12" spans="1:26" s="2" customFormat="1" ht="81" customHeight="1">
      <c r="A12" s="261"/>
      <c r="B12" s="250"/>
      <c r="C12" s="250"/>
      <c r="D12" s="250"/>
      <c r="E12" s="29" t="s">
        <v>84</v>
      </c>
      <c r="F12" s="29" t="s">
        <v>85</v>
      </c>
      <c r="G12" s="250"/>
      <c r="H12" s="250"/>
      <c r="I12" s="257"/>
      <c r="J12" s="257"/>
      <c r="K12" s="257"/>
      <c r="L12" s="257"/>
      <c r="M12" s="28" t="s">
        <v>13</v>
      </c>
      <c r="N12" s="29" t="s">
        <v>123</v>
      </c>
      <c r="O12" s="250"/>
      <c r="P12" s="250"/>
      <c r="Q12" s="143" t="s">
        <v>94</v>
      </c>
      <c r="R12" s="29" t="s">
        <v>95</v>
      </c>
      <c r="S12" s="143" t="s">
        <v>94</v>
      </c>
      <c r="T12" s="29" t="s">
        <v>95</v>
      </c>
      <c r="U12" s="29" t="s">
        <v>88</v>
      </c>
      <c r="V12" s="144" t="s">
        <v>89</v>
      </c>
      <c r="W12" s="29" t="s">
        <v>94</v>
      </c>
      <c r="X12" s="29" t="s">
        <v>95</v>
      </c>
      <c r="Y12" s="250"/>
      <c r="Z12" s="250"/>
    </row>
    <row r="13" spans="1:26" ht="15">
      <c r="A13" s="29">
        <v>1</v>
      </c>
      <c r="B13" s="29">
        <v>2</v>
      </c>
      <c r="C13" s="29">
        <v>3</v>
      </c>
      <c r="D13" s="29">
        <v>4</v>
      </c>
      <c r="E13" s="29">
        <v>5</v>
      </c>
      <c r="F13" s="29">
        <v>6</v>
      </c>
      <c r="G13" s="29">
        <v>7</v>
      </c>
      <c r="H13" s="29">
        <v>8</v>
      </c>
      <c r="I13" s="28">
        <v>9</v>
      </c>
      <c r="J13" s="28">
        <v>10</v>
      </c>
      <c r="K13" s="28">
        <v>11</v>
      </c>
      <c r="L13" s="28">
        <v>12</v>
      </c>
      <c r="M13" s="28">
        <v>13</v>
      </c>
      <c r="N13" s="29">
        <v>14</v>
      </c>
      <c r="O13" s="29">
        <v>15</v>
      </c>
      <c r="P13" s="29">
        <v>16</v>
      </c>
      <c r="Q13" s="29">
        <v>17</v>
      </c>
      <c r="R13" s="29">
        <v>18</v>
      </c>
      <c r="S13" s="29">
        <v>19</v>
      </c>
      <c r="T13" s="29">
        <v>20</v>
      </c>
      <c r="U13" s="29">
        <v>21</v>
      </c>
      <c r="V13" s="29">
        <v>22</v>
      </c>
      <c r="W13" s="29">
        <v>23</v>
      </c>
      <c r="X13" s="29">
        <v>24</v>
      </c>
      <c r="Y13" s="32">
        <v>25</v>
      </c>
      <c r="Z13" s="32">
        <v>26</v>
      </c>
    </row>
    <row r="14" spans="1:26" ht="62.25" customHeight="1">
      <c r="A14" s="29"/>
      <c r="B14" s="266" t="s">
        <v>130</v>
      </c>
      <c r="C14" s="145" t="s">
        <v>431</v>
      </c>
      <c r="D14" s="146"/>
      <c r="E14" s="36">
        <v>180510</v>
      </c>
      <c r="F14" s="36">
        <v>180941</v>
      </c>
      <c r="G14" s="253" t="s">
        <v>432</v>
      </c>
      <c r="H14" s="255" t="s">
        <v>276</v>
      </c>
      <c r="I14" s="35">
        <v>5161717</v>
      </c>
      <c r="J14" s="35">
        <f>J15+J58+J203+J209</f>
        <v>4903202.6718499996</v>
      </c>
      <c r="K14" s="35">
        <f>J14-I14</f>
        <v>-258514.32815000042</v>
      </c>
      <c r="L14" s="71"/>
      <c r="M14" s="35">
        <f>M15+M58+M203+M209</f>
        <v>4903202.6718499996</v>
      </c>
      <c r="N14" s="39"/>
      <c r="O14" s="39"/>
      <c r="P14" s="40"/>
      <c r="Q14" s="32"/>
      <c r="R14" s="92"/>
      <c r="S14" s="134">
        <v>55.92</v>
      </c>
      <c r="T14" s="134">
        <v>55.24</v>
      </c>
      <c r="U14" s="41"/>
      <c r="V14" s="41"/>
      <c r="W14" s="41"/>
      <c r="X14" s="41"/>
      <c r="Y14" s="32" t="s">
        <v>280</v>
      </c>
      <c r="Z14" s="32"/>
    </row>
    <row r="15" spans="1:26" ht="21.75" customHeight="1">
      <c r="A15" s="147" t="s">
        <v>59</v>
      </c>
      <c r="B15" s="267"/>
      <c r="C15" s="13" t="s">
        <v>99</v>
      </c>
      <c r="D15" s="43"/>
      <c r="E15" s="44"/>
      <c r="F15" s="44"/>
      <c r="G15" s="254"/>
      <c r="H15" s="256"/>
      <c r="I15" s="36">
        <v>365745</v>
      </c>
      <c r="J15" s="36">
        <v>365745</v>
      </c>
      <c r="K15" s="37">
        <f>J15-I15</f>
        <v>0</v>
      </c>
      <c r="L15" s="231"/>
      <c r="M15" s="36">
        <v>365745</v>
      </c>
      <c r="N15" s="39"/>
      <c r="O15" s="39"/>
      <c r="P15" s="40"/>
      <c r="Q15" s="32"/>
      <c r="R15" s="32"/>
      <c r="S15" s="41"/>
      <c r="T15" s="41"/>
      <c r="U15" s="41"/>
      <c r="V15" s="41"/>
      <c r="W15" s="41"/>
      <c r="X15" s="41"/>
      <c r="Y15" s="32"/>
      <c r="Z15" s="32"/>
    </row>
    <row r="16" spans="1:26" ht="16.5" customHeight="1">
      <c r="A16" s="148" t="s">
        <v>63</v>
      </c>
      <c r="B16" s="267"/>
      <c r="C16" s="47" t="s">
        <v>104</v>
      </c>
      <c r="D16" s="43" t="s">
        <v>100</v>
      </c>
      <c r="E16" s="48">
        <f>E17</f>
        <v>1</v>
      </c>
      <c r="F16" s="48">
        <f>F17</f>
        <v>1</v>
      </c>
      <c r="G16" s="254"/>
      <c r="H16" s="256"/>
      <c r="I16" s="48">
        <f>I17</f>
        <v>7142</v>
      </c>
      <c r="J16" s="48">
        <f t="shared" ref="J16:K16" si="0">J17</f>
        <v>7142</v>
      </c>
      <c r="K16" s="48">
        <f t="shared" si="0"/>
        <v>0</v>
      </c>
      <c r="L16" s="49"/>
      <c r="M16" s="48">
        <f t="shared" ref="M16" si="1">M17</f>
        <v>7142</v>
      </c>
      <c r="N16" s="40"/>
      <c r="O16" s="40"/>
      <c r="P16" s="40"/>
      <c r="Q16" s="32"/>
      <c r="R16" s="32"/>
      <c r="S16" s="32"/>
      <c r="T16" s="32"/>
      <c r="U16" s="32"/>
      <c r="V16" s="32"/>
      <c r="W16" s="32"/>
      <c r="X16" s="32"/>
      <c r="Y16" s="32"/>
      <c r="Z16" s="32"/>
    </row>
    <row r="17" spans="1:26" s="14" customFormat="1" ht="52.5" customHeight="1">
      <c r="A17" s="150" t="s">
        <v>43</v>
      </c>
      <c r="B17" s="267"/>
      <c r="C17" s="58" t="s">
        <v>433</v>
      </c>
      <c r="D17" s="52" t="s">
        <v>100</v>
      </c>
      <c r="E17" s="59">
        <v>1</v>
      </c>
      <c r="F17" s="59">
        <v>1</v>
      </c>
      <c r="G17" s="254"/>
      <c r="H17" s="256"/>
      <c r="I17" s="54">
        <v>7142</v>
      </c>
      <c r="J17" s="54">
        <v>7142</v>
      </c>
      <c r="K17" s="37">
        <f t="shared" ref="K17:K57" si="2">J17-I17</f>
        <v>0</v>
      </c>
      <c r="L17" s="55"/>
      <c r="M17" s="54">
        <v>7142</v>
      </c>
      <c r="N17" s="40"/>
      <c r="O17" s="40"/>
      <c r="P17" s="40"/>
      <c r="Q17" s="32"/>
      <c r="R17" s="32"/>
      <c r="S17" s="56"/>
      <c r="T17" s="32"/>
      <c r="U17" s="32"/>
      <c r="V17" s="32"/>
      <c r="W17" s="32"/>
      <c r="X17" s="32"/>
      <c r="Y17" s="32"/>
      <c r="Z17" s="32"/>
    </row>
    <row r="18" spans="1:26" s="222" customFormat="1" ht="60" customHeight="1" outlineLevel="1">
      <c r="A18" s="148" t="s">
        <v>64</v>
      </c>
      <c r="B18" s="267"/>
      <c r="C18" s="47" t="s">
        <v>265</v>
      </c>
      <c r="D18" s="43" t="s">
        <v>102</v>
      </c>
      <c r="E18" s="64">
        <f>E19+E34+E51</f>
        <v>106</v>
      </c>
      <c r="F18" s="64">
        <f>F19+F34+F51</f>
        <v>106</v>
      </c>
      <c r="G18" s="254"/>
      <c r="H18" s="256"/>
      <c r="I18" s="64">
        <v>358603</v>
      </c>
      <c r="J18" s="64">
        <v>358603</v>
      </c>
      <c r="K18" s="35">
        <f t="shared" si="2"/>
        <v>0</v>
      </c>
      <c r="L18" s="229"/>
      <c r="M18" s="64">
        <v>358603</v>
      </c>
      <c r="N18" s="221"/>
      <c r="O18" s="221"/>
      <c r="P18" s="221"/>
      <c r="Q18" s="41"/>
      <c r="R18" s="41"/>
      <c r="S18" s="235"/>
      <c r="T18" s="41"/>
      <c r="U18" s="41"/>
      <c r="V18" s="41"/>
      <c r="W18" s="41"/>
      <c r="X18" s="41"/>
      <c r="Y18" s="41"/>
      <c r="Z18" s="41"/>
    </row>
    <row r="19" spans="1:26" s="217" customFormat="1" ht="23.25" customHeight="1" outlineLevel="1">
      <c r="A19" s="149" t="s">
        <v>50</v>
      </c>
      <c r="B19" s="267"/>
      <c r="C19" s="51" t="s">
        <v>101</v>
      </c>
      <c r="D19" s="62" t="s">
        <v>102</v>
      </c>
      <c r="E19" s="75">
        <f>SUM(E20:E33)</f>
        <v>39</v>
      </c>
      <c r="F19" s="75">
        <f>SUM(F20:F33)</f>
        <v>39</v>
      </c>
      <c r="G19" s="254"/>
      <c r="H19" s="256"/>
      <c r="I19" s="67">
        <f>SUM(I20:I33)</f>
        <v>280190</v>
      </c>
      <c r="J19" s="67">
        <f>SUM(J20:J33)</f>
        <v>280190</v>
      </c>
      <c r="K19" s="76">
        <f t="shared" si="2"/>
        <v>0</v>
      </c>
      <c r="L19" s="229"/>
      <c r="M19" s="67">
        <f>SUM(M20:M33)</f>
        <v>280190</v>
      </c>
      <c r="N19" s="215"/>
      <c r="O19" s="215"/>
      <c r="P19" s="215"/>
      <c r="Q19" s="216"/>
      <c r="R19" s="216"/>
      <c r="S19" s="236"/>
      <c r="T19" s="216"/>
      <c r="U19" s="216"/>
      <c r="V19" s="216"/>
      <c r="W19" s="216"/>
      <c r="X19" s="216"/>
      <c r="Y19" s="216"/>
      <c r="Z19" s="216"/>
    </row>
    <row r="20" spans="1:26" ht="43.5" customHeight="1" outlineLevel="1">
      <c r="A20" s="150" t="s">
        <v>47</v>
      </c>
      <c r="B20" s="267"/>
      <c r="C20" s="58" t="s">
        <v>434</v>
      </c>
      <c r="D20" s="52" t="s">
        <v>102</v>
      </c>
      <c r="E20" s="78">
        <v>17</v>
      </c>
      <c r="F20" s="78">
        <v>17</v>
      </c>
      <c r="G20" s="254"/>
      <c r="H20" s="256"/>
      <c r="I20" s="69">
        <v>44256</v>
      </c>
      <c r="J20" s="69">
        <v>44256</v>
      </c>
      <c r="K20" s="37">
        <f t="shared" si="2"/>
        <v>0</v>
      </c>
      <c r="L20" s="38"/>
      <c r="M20" s="69">
        <v>44256</v>
      </c>
      <c r="N20" s="40"/>
      <c r="O20" s="40"/>
      <c r="P20" s="40"/>
      <c r="Q20" s="32"/>
      <c r="R20" s="32"/>
      <c r="S20" s="56"/>
      <c r="T20" s="32"/>
      <c r="U20" s="32"/>
      <c r="V20" s="32"/>
      <c r="W20" s="32"/>
      <c r="X20" s="32"/>
      <c r="Y20" s="32"/>
      <c r="Z20" s="32"/>
    </row>
    <row r="21" spans="1:26" ht="50.1" customHeight="1" outlineLevel="1">
      <c r="A21" s="150" t="s">
        <v>48</v>
      </c>
      <c r="B21" s="267"/>
      <c r="C21" s="61" t="s">
        <v>435</v>
      </c>
      <c r="D21" s="52" t="s">
        <v>102</v>
      </c>
      <c r="E21" s="78">
        <v>1</v>
      </c>
      <c r="F21" s="78">
        <v>1</v>
      </c>
      <c r="G21" s="254"/>
      <c r="H21" s="256"/>
      <c r="I21" s="69">
        <v>14400</v>
      </c>
      <c r="J21" s="69">
        <v>14400</v>
      </c>
      <c r="K21" s="37">
        <f t="shared" si="2"/>
        <v>0</v>
      </c>
      <c r="L21" s="68"/>
      <c r="M21" s="69">
        <v>14400</v>
      </c>
      <c r="N21" s="40"/>
      <c r="O21" s="40"/>
      <c r="P21" s="40"/>
      <c r="Q21" s="32"/>
      <c r="R21" s="32"/>
      <c r="S21" s="56"/>
      <c r="T21" s="32"/>
      <c r="U21" s="32"/>
      <c r="V21" s="32"/>
      <c r="W21" s="32"/>
      <c r="X21" s="32"/>
      <c r="Y21" s="32"/>
      <c r="Z21" s="32"/>
    </row>
    <row r="22" spans="1:26" ht="50.1" customHeight="1" outlineLevel="1">
      <c r="A22" s="150" t="s">
        <v>49</v>
      </c>
      <c r="B22" s="267"/>
      <c r="C22" s="58" t="s">
        <v>436</v>
      </c>
      <c r="D22" s="52" t="s">
        <v>102</v>
      </c>
      <c r="E22" s="78">
        <v>1</v>
      </c>
      <c r="F22" s="78">
        <v>1</v>
      </c>
      <c r="G22" s="254"/>
      <c r="H22" s="256"/>
      <c r="I22" s="69">
        <v>43016</v>
      </c>
      <c r="J22" s="69">
        <v>43016</v>
      </c>
      <c r="K22" s="37">
        <f t="shared" si="2"/>
        <v>0</v>
      </c>
      <c r="L22" s="55"/>
      <c r="M22" s="69">
        <v>43016</v>
      </c>
      <c r="N22" s="40"/>
      <c r="O22" s="40"/>
      <c r="P22" s="40"/>
      <c r="Q22" s="32"/>
      <c r="R22" s="32"/>
      <c r="S22" s="32"/>
      <c r="T22" s="32"/>
      <c r="U22" s="32"/>
      <c r="V22" s="32"/>
      <c r="W22" s="32"/>
      <c r="X22" s="32"/>
      <c r="Y22" s="32"/>
      <c r="Z22" s="32"/>
    </row>
    <row r="23" spans="1:26" s="14" customFormat="1" ht="48" customHeight="1">
      <c r="A23" s="150" t="s">
        <v>65</v>
      </c>
      <c r="B23" s="267"/>
      <c r="C23" s="234" t="s">
        <v>437</v>
      </c>
      <c r="D23" s="52" t="s">
        <v>102</v>
      </c>
      <c r="E23" s="59">
        <v>1</v>
      </c>
      <c r="F23" s="59">
        <v>1</v>
      </c>
      <c r="G23" s="254"/>
      <c r="H23" s="256"/>
      <c r="I23" s="54">
        <v>16435</v>
      </c>
      <c r="J23" s="54">
        <v>16435</v>
      </c>
      <c r="K23" s="37">
        <f t="shared" si="2"/>
        <v>0</v>
      </c>
      <c r="L23" s="55"/>
      <c r="M23" s="54">
        <v>16435</v>
      </c>
      <c r="N23" s="40"/>
      <c r="O23" s="40"/>
      <c r="P23" s="40"/>
      <c r="Q23" s="32"/>
      <c r="R23" s="32"/>
      <c r="S23" s="32"/>
      <c r="T23" s="32"/>
      <c r="U23" s="32"/>
      <c r="V23" s="32"/>
      <c r="W23" s="32"/>
      <c r="X23" s="32"/>
      <c r="Y23" s="32"/>
      <c r="Z23" s="32"/>
    </row>
    <row r="24" spans="1:26" ht="42.75" customHeight="1" outlineLevel="1">
      <c r="A24" s="150" t="s">
        <v>66</v>
      </c>
      <c r="B24" s="267"/>
      <c r="C24" s="61" t="s">
        <v>438</v>
      </c>
      <c r="D24" s="52" t="s">
        <v>102</v>
      </c>
      <c r="E24" s="59">
        <v>1</v>
      </c>
      <c r="F24" s="59">
        <v>1</v>
      </c>
      <c r="G24" s="254"/>
      <c r="H24" s="256"/>
      <c r="I24" s="54">
        <v>38700</v>
      </c>
      <c r="J24" s="54">
        <v>38700</v>
      </c>
      <c r="K24" s="37">
        <f t="shared" si="2"/>
        <v>0</v>
      </c>
      <c r="L24" s="89"/>
      <c r="M24" s="54">
        <v>38700</v>
      </c>
      <c r="N24" s="40"/>
      <c r="O24" s="40"/>
      <c r="P24" s="40"/>
      <c r="Q24" s="32"/>
      <c r="R24" s="32"/>
      <c r="S24" s="32"/>
      <c r="T24" s="32"/>
      <c r="U24" s="32"/>
      <c r="V24" s="32"/>
      <c r="W24" s="32"/>
      <c r="X24" s="32"/>
      <c r="Y24" s="32"/>
      <c r="Z24" s="32"/>
    </row>
    <row r="25" spans="1:26" ht="48" customHeight="1" outlineLevel="1">
      <c r="A25" s="150" t="s">
        <v>67</v>
      </c>
      <c r="B25" s="267"/>
      <c r="C25" s="58" t="s">
        <v>439</v>
      </c>
      <c r="D25" s="52" t="s">
        <v>102</v>
      </c>
      <c r="E25" s="91">
        <v>2</v>
      </c>
      <c r="F25" s="91">
        <v>2</v>
      </c>
      <c r="G25" s="254"/>
      <c r="H25" s="256"/>
      <c r="I25" s="54">
        <v>868</v>
      </c>
      <c r="J25" s="54">
        <v>868</v>
      </c>
      <c r="K25" s="37">
        <f t="shared" si="2"/>
        <v>0</v>
      </c>
      <c r="L25" s="55"/>
      <c r="M25" s="54">
        <v>868</v>
      </c>
      <c r="N25" s="40"/>
      <c r="O25" s="40"/>
      <c r="P25" s="40"/>
      <c r="Q25" s="32"/>
      <c r="R25" s="32"/>
      <c r="S25" s="32"/>
      <c r="T25" s="32"/>
      <c r="U25" s="32"/>
      <c r="V25" s="32"/>
      <c r="W25" s="32"/>
      <c r="X25" s="32"/>
      <c r="Y25" s="32"/>
      <c r="Z25" s="32"/>
    </row>
    <row r="26" spans="1:26" ht="50.1" customHeight="1" outlineLevel="1">
      <c r="A26" s="150" t="s">
        <v>68</v>
      </c>
      <c r="B26" s="267"/>
      <c r="C26" s="58" t="s">
        <v>440</v>
      </c>
      <c r="D26" s="52" t="s">
        <v>102</v>
      </c>
      <c r="E26" s="59">
        <v>2</v>
      </c>
      <c r="F26" s="59">
        <v>2</v>
      </c>
      <c r="G26" s="254"/>
      <c r="H26" s="256"/>
      <c r="I26" s="249">
        <v>959</v>
      </c>
      <c r="J26" s="249">
        <v>959</v>
      </c>
      <c r="K26" s="37">
        <f t="shared" si="2"/>
        <v>0</v>
      </c>
      <c r="L26" s="55"/>
      <c r="M26" s="249">
        <v>959</v>
      </c>
      <c r="N26" s="40"/>
      <c r="O26" s="40"/>
      <c r="P26" s="40"/>
      <c r="Q26" s="32"/>
      <c r="R26" s="32"/>
      <c r="S26" s="32"/>
      <c r="T26" s="32"/>
      <c r="U26" s="32"/>
      <c r="V26" s="32"/>
      <c r="W26" s="32"/>
      <c r="X26" s="32"/>
      <c r="Y26" s="32"/>
      <c r="Z26" s="32"/>
    </row>
    <row r="27" spans="1:26" ht="37.5" customHeight="1" outlineLevel="1">
      <c r="A27" s="150" t="s">
        <v>69</v>
      </c>
      <c r="B27" s="267"/>
      <c r="C27" s="70" t="s">
        <v>441</v>
      </c>
      <c r="D27" s="52" t="s">
        <v>102</v>
      </c>
      <c r="E27" s="59">
        <v>1</v>
      </c>
      <c r="F27" s="59">
        <v>1</v>
      </c>
      <c r="G27" s="254"/>
      <c r="H27" s="256"/>
      <c r="I27" s="96">
        <v>4391</v>
      </c>
      <c r="J27" s="96">
        <v>4391</v>
      </c>
      <c r="K27" s="37">
        <f t="shared" si="2"/>
        <v>0</v>
      </c>
      <c r="L27" s="68"/>
      <c r="M27" s="96">
        <v>4391</v>
      </c>
      <c r="N27" s="40"/>
      <c r="O27" s="40"/>
      <c r="P27" s="40"/>
      <c r="Q27" s="32"/>
      <c r="R27" s="32"/>
      <c r="S27" s="32"/>
      <c r="T27" s="32"/>
      <c r="U27" s="32"/>
      <c r="V27" s="32"/>
      <c r="W27" s="32"/>
      <c r="X27" s="32"/>
      <c r="Y27" s="32"/>
      <c r="Z27" s="32"/>
    </row>
    <row r="28" spans="1:26" ht="50.1" customHeight="1" outlineLevel="1">
      <c r="A28" s="150" t="s">
        <v>70</v>
      </c>
      <c r="B28" s="267"/>
      <c r="C28" s="58" t="s">
        <v>442</v>
      </c>
      <c r="D28" s="52" t="s">
        <v>102</v>
      </c>
      <c r="E28" s="59">
        <v>1</v>
      </c>
      <c r="F28" s="59">
        <v>1</v>
      </c>
      <c r="G28" s="254"/>
      <c r="H28" s="256"/>
      <c r="I28" s="96">
        <v>6122</v>
      </c>
      <c r="J28" s="96">
        <v>6122</v>
      </c>
      <c r="K28" s="37">
        <f t="shared" si="2"/>
        <v>0</v>
      </c>
      <c r="L28" s="68"/>
      <c r="M28" s="96">
        <v>6122</v>
      </c>
      <c r="N28" s="40"/>
      <c r="O28" s="40"/>
      <c r="P28" s="40"/>
      <c r="Q28" s="32"/>
      <c r="R28" s="32"/>
      <c r="S28" s="32"/>
      <c r="T28" s="32"/>
      <c r="U28" s="32"/>
      <c r="V28" s="32"/>
      <c r="W28" s="32"/>
      <c r="X28" s="32"/>
      <c r="Y28" s="32"/>
      <c r="Z28" s="32"/>
    </row>
    <row r="29" spans="1:26" ht="36.75" customHeight="1" outlineLevel="1">
      <c r="A29" s="150" t="s">
        <v>71</v>
      </c>
      <c r="B29" s="267"/>
      <c r="C29" s="58" t="s">
        <v>443</v>
      </c>
      <c r="D29" s="52" t="s">
        <v>102</v>
      </c>
      <c r="E29" s="59">
        <v>1</v>
      </c>
      <c r="F29" s="59">
        <v>1</v>
      </c>
      <c r="G29" s="254"/>
      <c r="H29" s="256"/>
      <c r="I29" s="100">
        <v>6180</v>
      </c>
      <c r="J29" s="100">
        <v>6180</v>
      </c>
      <c r="K29" s="37">
        <f t="shared" si="2"/>
        <v>0</v>
      </c>
      <c r="L29" s="68"/>
      <c r="M29" s="100">
        <v>6180</v>
      </c>
      <c r="N29" s="40"/>
      <c r="O29" s="40"/>
      <c r="P29" s="40"/>
      <c r="Q29" s="32"/>
      <c r="R29" s="32"/>
      <c r="S29" s="32"/>
      <c r="T29" s="32"/>
      <c r="U29" s="32"/>
      <c r="V29" s="32"/>
      <c r="W29" s="32"/>
      <c r="X29" s="32"/>
      <c r="Y29" s="32"/>
      <c r="Z29" s="32"/>
    </row>
    <row r="30" spans="1:26" s="14" customFormat="1" ht="69" customHeight="1">
      <c r="A30" s="150" t="s">
        <v>72</v>
      </c>
      <c r="B30" s="267"/>
      <c r="C30" s="77" t="s">
        <v>444</v>
      </c>
      <c r="D30" s="52" t="s">
        <v>102</v>
      </c>
      <c r="E30" s="59">
        <v>2</v>
      </c>
      <c r="F30" s="59">
        <v>2</v>
      </c>
      <c r="G30" s="254"/>
      <c r="H30" s="256"/>
      <c r="I30" s="54">
        <v>13642</v>
      </c>
      <c r="J30" s="54">
        <v>13642</v>
      </c>
      <c r="K30" s="37">
        <f t="shared" si="2"/>
        <v>0</v>
      </c>
      <c r="L30" s="230"/>
      <c r="M30" s="54">
        <v>13642</v>
      </c>
      <c r="N30" s="40"/>
      <c r="O30" s="40"/>
      <c r="P30" s="40"/>
      <c r="Q30" s="32"/>
      <c r="R30" s="32"/>
      <c r="S30" s="32"/>
      <c r="T30" s="32"/>
      <c r="U30" s="32"/>
      <c r="V30" s="32"/>
      <c r="W30" s="32"/>
      <c r="X30" s="32"/>
      <c r="Y30" s="32"/>
      <c r="Z30" s="32"/>
    </row>
    <row r="31" spans="1:26" ht="50.1" customHeight="1" outlineLevel="1">
      <c r="A31" s="150" t="s">
        <v>208</v>
      </c>
      <c r="B31" s="267"/>
      <c r="C31" s="77" t="s">
        <v>445</v>
      </c>
      <c r="D31" s="52" t="s">
        <v>102</v>
      </c>
      <c r="E31" s="59">
        <v>2</v>
      </c>
      <c r="F31" s="59">
        <v>2</v>
      </c>
      <c r="G31" s="254"/>
      <c r="H31" s="256"/>
      <c r="I31" s="69">
        <v>8001</v>
      </c>
      <c r="J31" s="69">
        <v>8001</v>
      </c>
      <c r="K31" s="37">
        <f t="shared" si="2"/>
        <v>0</v>
      </c>
      <c r="L31" s="230"/>
      <c r="M31" s="69">
        <v>8001</v>
      </c>
      <c r="N31" s="40"/>
      <c r="O31" s="40"/>
      <c r="P31" s="40"/>
      <c r="Q31" s="32"/>
      <c r="R31" s="32"/>
      <c r="S31" s="32"/>
      <c r="T31" s="32"/>
      <c r="U31" s="32"/>
      <c r="V31" s="32"/>
      <c r="W31" s="32"/>
      <c r="X31" s="32"/>
      <c r="Y31" s="32"/>
      <c r="Z31" s="32"/>
    </row>
    <row r="32" spans="1:26" s="14" customFormat="1" ht="66" customHeight="1">
      <c r="A32" s="150" t="s">
        <v>209</v>
      </c>
      <c r="B32" s="267"/>
      <c r="C32" s="77" t="s">
        <v>446</v>
      </c>
      <c r="D32" s="52" t="s">
        <v>102</v>
      </c>
      <c r="E32" s="59">
        <v>6</v>
      </c>
      <c r="F32" s="59">
        <v>6</v>
      </c>
      <c r="G32" s="254"/>
      <c r="H32" s="256"/>
      <c r="I32" s="69">
        <v>50700</v>
      </c>
      <c r="J32" s="69">
        <v>50700</v>
      </c>
      <c r="K32" s="37">
        <f t="shared" si="2"/>
        <v>0</v>
      </c>
      <c r="L32" s="230"/>
      <c r="M32" s="69">
        <v>50700</v>
      </c>
      <c r="N32" s="40"/>
      <c r="O32" s="40"/>
      <c r="P32" s="40"/>
      <c r="Q32" s="32"/>
      <c r="R32" s="32"/>
      <c r="S32" s="32"/>
      <c r="T32" s="32"/>
      <c r="U32" s="32"/>
      <c r="V32" s="32"/>
      <c r="W32" s="32"/>
      <c r="X32" s="32"/>
      <c r="Y32" s="32"/>
      <c r="Z32" s="32"/>
    </row>
    <row r="33" spans="1:26" s="14" customFormat="1" ht="36" customHeight="1">
      <c r="A33" s="150" t="s">
        <v>210</v>
      </c>
      <c r="B33" s="267"/>
      <c r="C33" s="77" t="s">
        <v>447</v>
      </c>
      <c r="D33" s="52" t="s">
        <v>102</v>
      </c>
      <c r="E33" s="59">
        <v>1</v>
      </c>
      <c r="F33" s="59">
        <v>1</v>
      </c>
      <c r="G33" s="254"/>
      <c r="H33" s="256"/>
      <c r="I33" s="69">
        <v>32520</v>
      </c>
      <c r="J33" s="69">
        <v>32520</v>
      </c>
      <c r="K33" s="37">
        <f t="shared" si="2"/>
        <v>0</v>
      </c>
      <c r="L33" s="230"/>
      <c r="M33" s="69">
        <v>32520</v>
      </c>
      <c r="N33" s="40"/>
      <c r="O33" s="40"/>
      <c r="P33" s="40"/>
      <c r="Q33" s="32"/>
      <c r="R33" s="32"/>
      <c r="S33" s="32"/>
      <c r="T33" s="32"/>
      <c r="U33" s="32"/>
      <c r="V33" s="32"/>
      <c r="W33" s="32"/>
      <c r="X33" s="32"/>
      <c r="Y33" s="32"/>
      <c r="Z33" s="32"/>
    </row>
    <row r="34" spans="1:26" s="217" customFormat="1" ht="24.95" customHeight="1" outlineLevel="1">
      <c r="A34" s="149" t="s">
        <v>51</v>
      </c>
      <c r="B34" s="267"/>
      <c r="C34" s="74" t="s">
        <v>214</v>
      </c>
      <c r="D34" s="62" t="s">
        <v>102</v>
      </c>
      <c r="E34" s="53">
        <f>SUM(E35:E50)</f>
        <v>60</v>
      </c>
      <c r="F34" s="53">
        <f>SUM(F35:F50)</f>
        <v>60</v>
      </c>
      <c r="G34" s="254"/>
      <c r="H34" s="256"/>
      <c r="I34" s="67">
        <v>50485</v>
      </c>
      <c r="J34" s="67">
        <v>50485</v>
      </c>
      <c r="K34" s="76">
        <f t="shared" si="2"/>
        <v>0</v>
      </c>
      <c r="L34" s="68"/>
      <c r="M34" s="67">
        <v>50485</v>
      </c>
      <c r="N34" s="215"/>
      <c r="O34" s="215"/>
      <c r="P34" s="215"/>
      <c r="Q34" s="216"/>
      <c r="R34" s="216"/>
      <c r="S34" s="216"/>
      <c r="T34" s="216"/>
      <c r="U34" s="216"/>
      <c r="V34" s="216"/>
      <c r="W34" s="216"/>
      <c r="X34" s="216"/>
      <c r="Y34" s="216"/>
      <c r="Z34" s="216"/>
    </row>
    <row r="35" spans="1:26" ht="24.95" customHeight="1" outlineLevel="1">
      <c r="A35" s="150" t="s">
        <v>79</v>
      </c>
      <c r="B35" s="267"/>
      <c r="C35" s="77" t="s">
        <v>266</v>
      </c>
      <c r="D35" s="52" t="s">
        <v>102</v>
      </c>
      <c r="E35" s="59">
        <v>4</v>
      </c>
      <c r="F35" s="59">
        <v>4</v>
      </c>
      <c r="G35" s="254"/>
      <c r="H35" s="256"/>
      <c r="I35" s="69">
        <v>1314</v>
      </c>
      <c r="J35" s="69">
        <v>1314</v>
      </c>
      <c r="K35" s="37">
        <f t="shared" si="2"/>
        <v>0</v>
      </c>
      <c r="L35" s="55"/>
      <c r="M35" s="69">
        <v>1314</v>
      </c>
      <c r="N35" s="40"/>
      <c r="O35" s="40"/>
      <c r="P35" s="40"/>
      <c r="Q35" s="32"/>
      <c r="R35" s="32"/>
      <c r="S35" s="32"/>
      <c r="T35" s="32"/>
      <c r="U35" s="32"/>
      <c r="V35" s="32"/>
      <c r="W35" s="32"/>
      <c r="X35" s="32"/>
      <c r="Y35" s="32"/>
      <c r="Z35" s="32"/>
    </row>
    <row r="36" spans="1:26" ht="24.95" customHeight="1" outlineLevel="1">
      <c r="A36" s="150" t="s">
        <v>80</v>
      </c>
      <c r="B36" s="267"/>
      <c r="C36" s="77" t="s">
        <v>267</v>
      </c>
      <c r="D36" s="52" t="s">
        <v>102</v>
      </c>
      <c r="E36" s="59">
        <v>6</v>
      </c>
      <c r="F36" s="59">
        <v>6</v>
      </c>
      <c r="G36" s="254"/>
      <c r="H36" s="256"/>
      <c r="I36" s="102">
        <v>1739</v>
      </c>
      <c r="J36" s="102">
        <v>1739</v>
      </c>
      <c r="K36" s="37">
        <f t="shared" si="2"/>
        <v>0</v>
      </c>
      <c r="L36" s="65"/>
      <c r="M36" s="102">
        <v>1739</v>
      </c>
      <c r="N36" s="40"/>
      <c r="O36" s="40"/>
      <c r="P36" s="40"/>
      <c r="Q36" s="32"/>
      <c r="R36" s="32"/>
      <c r="S36" s="32"/>
      <c r="T36" s="32"/>
      <c r="U36" s="32"/>
      <c r="V36" s="32"/>
      <c r="W36" s="32"/>
      <c r="X36" s="32"/>
      <c r="Y36" s="32"/>
      <c r="Z36" s="32"/>
    </row>
    <row r="37" spans="1:26" ht="24.95" customHeight="1" outlineLevel="1">
      <c r="A37" s="150" t="s">
        <v>143</v>
      </c>
      <c r="B37" s="267"/>
      <c r="C37" s="77" t="s">
        <v>268</v>
      </c>
      <c r="D37" s="52" t="s">
        <v>102</v>
      </c>
      <c r="E37" s="59">
        <v>2</v>
      </c>
      <c r="F37" s="59">
        <v>2</v>
      </c>
      <c r="G37" s="254"/>
      <c r="H37" s="256"/>
      <c r="I37" s="102">
        <v>4313</v>
      </c>
      <c r="J37" s="102">
        <v>4313</v>
      </c>
      <c r="K37" s="37">
        <f t="shared" si="2"/>
        <v>0</v>
      </c>
      <c r="L37" s="55"/>
      <c r="M37" s="102">
        <v>4313</v>
      </c>
      <c r="N37" s="40"/>
      <c r="O37" s="40"/>
      <c r="P37" s="40"/>
      <c r="Q37" s="32"/>
      <c r="R37" s="32"/>
      <c r="S37" s="32"/>
      <c r="T37" s="32"/>
      <c r="U37" s="32"/>
      <c r="V37" s="32"/>
      <c r="W37" s="32"/>
      <c r="X37" s="32"/>
      <c r="Y37" s="32"/>
      <c r="Z37" s="32"/>
    </row>
    <row r="38" spans="1:26" ht="33" customHeight="1" outlineLevel="1">
      <c r="A38" s="150" t="s">
        <v>144</v>
      </c>
      <c r="B38" s="267"/>
      <c r="C38" s="77" t="s">
        <v>448</v>
      </c>
      <c r="D38" s="52" t="s">
        <v>102</v>
      </c>
      <c r="E38" s="59">
        <v>1</v>
      </c>
      <c r="F38" s="59">
        <v>1</v>
      </c>
      <c r="G38" s="254"/>
      <c r="H38" s="256"/>
      <c r="I38" s="102">
        <v>3308</v>
      </c>
      <c r="J38" s="102">
        <v>3308</v>
      </c>
      <c r="K38" s="37">
        <f t="shared" si="2"/>
        <v>0</v>
      </c>
      <c r="L38" s="65"/>
      <c r="M38" s="102">
        <v>3308</v>
      </c>
      <c r="N38" s="40"/>
      <c r="O38" s="40"/>
      <c r="P38" s="40"/>
      <c r="Q38" s="32"/>
      <c r="R38" s="32"/>
      <c r="S38" s="32"/>
      <c r="T38" s="32"/>
      <c r="U38" s="32"/>
      <c r="V38" s="32"/>
      <c r="W38" s="32"/>
      <c r="X38" s="32"/>
      <c r="Y38" s="32"/>
      <c r="Z38" s="32"/>
    </row>
    <row r="39" spans="1:26" ht="39" customHeight="1" outlineLevel="1">
      <c r="A39" s="150" t="s">
        <v>145</v>
      </c>
      <c r="B39" s="267"/>
      <c r="C39" s="77" t="s">
        <v>449</v>
      </c>
      <c r="D39" s="52" t="s">
        <v>102</v>
      </c>
      <c r="E39" s="59">
        <v>7</v>
      </c>
      <c r="F39" s="59">
        <v>7</v>
      </c>
      <c r="G39" s="254"/>
      <c r="H39" s="256"/>
      <c r="I39" s="249">
        <v>13651</v>
      </c>
      <c r="J39" s="249">
        <v>13651</v>
      </c>
      <c r="K39" s="37">
        <f t="shared" si="2"/>
        <v>0</v>
      </c>
      <c r="L39" s="68"/>
      <c r="M39" s="249">
        <v>13651</v>
      </c>
      <c r="N39" s="40"/>
      <c r="O39" s="40"/>
      <c r="P39" s="40"/>
      <c r="Q39" s="32"/>
      <c r="R39" s="32"/>
      <c r="S39" s="32"/>
      <c r="T39" s="32"/>
      <c r="U39" s="32"/>
      <c r="V39" s="32"/>
      <c r="W39" s="32"/>
      <c r="X39" s="32"/>
      <c r="Y39" s="32"/>
      <c r="Z39" s="32"/>
    </row>
    <row r="40" spans="1:26" ht="36.75" customHeight="1" outlineLevel="1">
      <c r="A40" s="150" t="s">
        <v>146</v>
      </c>
      <c r="B40" s="267"/>
      <c r="C40" s="77" t="s">
        <v>450</v>
      </c>
      <c r="D40" s="52" t="s">
        <v>102</v>
      </c>
      <c r="E40" s="59">
        <v>2</v>
      </c>
      <c r="F40" s="59">
        <v>2</v>
      </c>
      <c r="G40" s="254"/>
      <c r="H40" s="256"/>
      <c r="I40" s="249">
        <v>4682</v>
      </c>
      <c r="J40" s="249">
        <v>4682</v>
      </c>
      <c r="K40" s="37">
        <f t="shared" si="2"/>
        <v>0</v>
      </c>
      <c r="L40" s="38"/>
      <c r="M40" s="249">
        <v>4682</v>
      </c>
      <c r="N40" s="49"/>
      <c r="O40" s="49"/>
      <c r="P40" s="49"/>
      <c r="Q40" s="81"/>
      <c r="R40" s="81"/>
      <c r="S40" s="81"/>
      <c r="T40" s="81"/>
      <c r="U40" s="82"/>
      <c r="V40" s="83"/>
      <c r="W40" s="81"/>
      <c r="X40" s="32"/>
      <c r="Y40" s="32"/>
      <c r="Z40" s="32"/>
    </row>
    <row r="41" spans="1:26" ht="38.25" customHeight="1" outlineLevel="1">
      <c r="A41" s="150" t="s">
        <v>147</v>
      </c>
      <c r="B41" s="267"/>
      <c r="C41" s="84" t="s">
        <v>451</v>
      </c>
      <c r="D41" s="52" t="s">
        <v>102</v>
      </c>
      <c r="E41" s="53">
        <v>1</v>
      </c>
      <c r="F41" s="53">
        <v>1</v>
      </c>
      <c r="G41" s="254"/>
      <c r="H41" s="256"/>
      <c r="I41" s="249">
        <v>1226</v>
      </c>
      <c r="J41" s="249">
        <v>1226</v>
      </c>
      <c r="K41" s="37">
        <f t="shared" si="2"/>
        <v>0</v>
      </c>
      <c r="L41" s="106"/>
      <c r="M41" s="249">
        <v>1226</v>
      </c>
      <c r="N41" s="40"/>
      <c r="O41" s="40"/>
      <c r="P41" s="40"/>
      <c r="Q41" s="85"/>
      <c r="R41" s="32"/>
      <c r="S41" s="32"/>
      <c r="T41" s="32"/>
      <c r="U41" s="86"/>
      <c r="V41" s="32"/>
      <c r="W41" s="32"/>
      <c r="X41" s="32"/>
      <c r="Y41" s="32"/>
      <c r="Z41" s="32"/>
    </row>
    <row r="42" spans="1:26" ht="36.75" customHeight="1" outlineLevel="1">
      <c r="A42" s="150" t="s">
        <v>148</v>
      </c>
      <c r="B42" s="267"/>
      <c r="C42" s="151" t="s">
        <v>452</v>
      </c>
      <c r="D42" s="52" t="s">
        <v>102</v>
      </c>
      <c r="E42" s="59">
        <v>1</v>
      </c>
      <c r="F42" s="59">
        <v>1</v>
      </c>
      <c r="G42" s="254"/>
      <c r="H42" s="256"/>
      <c r="I42" s="96">
        <v>738</v>
      </c>
      <c r="J42" s="96">
        <v>738</v>
      </c>
      <c r="K42" s="37">
        <f t="shared" si="2"/>
        <v>0</v>
      </c>
      <c r="L42" s="68"/>
      <c r="M42" s="96">
        <v>738</v>
      </c>
      <c r="N42" s="40"/>
      <c r="O42" s="40"/>
      <c r="P42" s="40"/>
      <c r="Q42" s="85"/>
      <c r="R42" s="32"/>
      <c r="S42" s="32"/>
      <c r="T42" s="32"/>
      <c r="U42" s="86"/>
      <c r="V42" s="32"/>
      <c r="W42" s="32"/>
      <c r="X42" s="32"/>
      <c r="Y42" s="32"/>
      <c r="Z42" s="32"/>
    </row>
    <row r="43" spans="1:26" ht="42" customHeight="1" outlineLevel="1">
      <c r="A43" s="150" t="s">
        <v>149</v>
      </c>
      <c r="B43" s="267"/>
      <c r="C43" s="61" t="s">
        <v>453</v>
      </c>
      <c r="D43" s="87" t="s">
        <v>102</v>
      </c>
      <c r="E43" s="59">
        <v>4</v>
      </c>
      <c r="F43" s="59">
        <v>4</v>
      </c>
      <c r="G43" s="254"/>
      <c r="H43" s="256"/>
      <c r="I43" s="96">
        <v>10020</v>
      </c>
      <c r="J43" s="96">
        <v>10020</v>
      </c>
      <c r="K43" s="37">
        <f t="shared" si="2"/>
        <v>0</v>
      </c>
      <c r="L43" s="68"/>
      <c r="M43" s="96">
        <v>10020</v>
      </c>
      <c r="N43" s="40"/>
      <c r="O43" s="40"/>
      <c r="P43" s="40"/>
      <c r="Q43" s="85"/>
      <c r="R43" s="32" t="s">
        <v>25</v>
      </c>
      <c r="S43" s="32"/>
      <c r="T43" s="32"/>
      <c r="U43" s="88"/>
      <c r="V43" s="32"/>
      <c r="W43" s="32"/>
      <c r="X43" s="32"/>
      <c r="Y43" s="32"/>
      <c r="Z43" s="32"/>
    </row>
    <row r="44" spans="1:26" ht="45.75" customHeight="1" outlineLevel="1">
      <c r="A44" s="150" t="s">
        <v>150</v>
      </c>
      <c r="B44" s="267"/>
      <c r="C44" s="61" t="s">
        <v>454</v>
      </c>
      <c r="D44" s="52" t="s">
        <v>102</v>
      </c>
      <c r="E44" s="59">
        <v>9</v>
      </c>
      <c r="F44" s="59">
        <v>9</v>
      </c>
      <c r="G44" s="254"/>
      <c r="H44" s="256"/>
      <c r="I44" s="100">
        <v>510</v>
      </c>
      <c r="J44" s="100">
        <v>510</v>
      </c>
      <c r="K44" s="37">
        <f t="shared" si="2"/>
        <v>0</v>
      </c>
      <c r="L44" s="68"/>
      <c r="M44" s="100">
        <v>510</v>
      </c>
      <c r="N44" s="40"/>
      <c r="O44" s="40"/>
      <c r="P44" s="40"/>
      <c r="Q44" s="85"/>
      <c r="R44" s="32"/>
      <c r="S44" s="32"/>
      <c r="T44" s="32"/>
      <c r="U44" s="90"/>
      <c r="V44" s="32"/>
      <c r="W44" s="32"/>
      <c r="X44" s="32"/>
      <c r="Y44" s="32"/>
      <c r="Z44" s="32"/>
    </row>
    <row r="45" spans="1:26" ht="43.5" customHeight="1" outlineLevel="1">
      <c r="A45" s="152" t="s">
        <v>151</v>
      </c>
      <c r="B45" s="267"/>
      <c r="C45" s="61" t="s">
        <v>455</v>
      </c>
      <c r="D45" s="52" t="s">
        <v>102</v>
      </c>
      <c r="E45" s="59">
        <v>7</v>
      </c>
      <c r="F45" s="59">
        <v>7</v>
      </c>
      <c r="G45" s="254"/>
      <c r="H45" s="256"/>
      <c r="I45" s="96">
        <v>284</v>
      </c>
      <c r="J45" s="96">
        <v>284</v>
      </c>
      <c r="K45" s="37">
        <f t="shared" si="2"/>
        <v>0</v>
      </c>
      <c r="L45" s="107"/>
      <c r="M45" s="96">
        <v>284</v>
      </c>
      <c r="N45" s="40"/>
      <c r="O45" s="40"/>
      <c r="P45" s="40"/>
      <c r="Q45" s="85"/>
      <c r="R45" s="32"/>
      <c r="S45" s="32"/>
      <c r="T45" s="32"/>
      <c r="U45" s="86"/>
      <c r="V45" s="32"/>
      <c r="W45" s="32"/>
      <c r="X45" s="32"/>
      <c r="Y45" s="32"/>
      <c r="Z45" s="32"/>
    </row>
    <row r="46" spans="1:26" ht="45" customHeight="1" outlineLevel="1">
      <c r="A46" s="150" t="s">
        <v>152</v>
      </c>
      <c r="B46" s="267"/>
      <c r="C46" s="58" t="s">
        <v>456</v>
      </c>
      <c r="D46" s="52" t="s">
        <v>102</v>
      </c>
      <c r="E46" s="59">
        <v>2</v>
      </c>
      <c r="F46" s="59">
        <v>2</v>
      </c>
      <c r="G46" s="254"/>
      <c r="H46" s="256"/>
      <c r="I46" s="54">
        <v>783</v>
      </c>
      <c r="J46" s="54">
        <v>783</v>
      </c>
      <c r="K46" s="37">
        <f t="shared" si="2"/>
        <v>0</v>
      </c>
      <c r="L46" s="107"/>
      <c r="M46" s="54">
        <v>783</v>
      </c>
      <c r="N46" s="92"/>
      <c r="O46" s="93"/>
      <c r="P46" s="92"/>
      <c r="Q46" s="94"/>
      <c r="R46" s="92"/>
      <c r="S46" s="92"/>
      <c r="T46" s="92"/>
      <c r="U46" s="86"/>
      <c r="V46" s="92"/>
      <c r="W46" s="92"/>
      <c r="X46" s="92"/>
      <c r="Y46" s="92"/>
      <c r="Z46" s="92"/>
    </row>
    <row r="47" spans="1:26" ht="38.25" customHeight="1" outlineLevel="1">
      <c r="A47" s="152" t="s">
        <v>153</v>
      </c>
      <c r="B47" s="267"/>
      <c r="C47" s="95" t="s">
        <v>457</v>
      </c>
      <c r="D47" s="52" t="s">
        <v>102</v>
      </c>
      <c r="E47" s="59">
        <v>5</v>
      </c>
      <c r="F47" s="59">
        <v>5</v>
      </c>
      <c r="G47" s="254"/>
      <c r="H47" s="256"/>
      <c r="I47" s="54">
        <v>3007</v>
      </c>
      <c r="J47" s="54">
        <v>3007</v>
      </c>
      <c r="K47" s="37">
        <f t="shared" si="2"/>
        <v>0</v>
      </c>
      <c r="L47" s="107"/>
      <c r="M47" s="54">
        <v>3007</v>
      </c>
      <c r="N47" s="40"/>
      <c r="O47" s="97"/>
      <c r="P47" s="40"/>
      <c r="Q47" s="85"/>
      <c r="R47" s="32"/>
      <c r="S47" s="32"/>
      <c r="T47" s="32"/>
      <c r="U47" s="86"/>
      <c r="V47" s="32"/>
      <c r="W47" s="32"/>
      <c r="X47" s="32"/>
      <c r="Y47" s="32"/>
      <c r="Z47" s="32"/>
    </row>
    <row r="48" spans="1:26" ht="33" customHeight="1" outlineLevel="1">
      <c r="A48" s="152" t="s">
        <v>154</v>
      </c>
      <c r="B48" s="267"/>
      <c r="C48" s="95" t="s">
        <v>458</v>
      </c>
      <c r="D48" s="52" t="s">
        <v>102</v>
      </c>
      <c r="E48" s="59">
        <v>3</v>
      </c>
      <c r="F48" s="59">
        <v>3</v>
      </c>
      <c r="G48" s="254"/>
      <c r="H48" s="256"/>
      <c r="I48" s="54">
        <v>2491</v>
      </c>
      <c r="J48" s="54">
        <v>2491</v>
      </c>
      <c r="K48" s="37">
        <f t="shared" si="2"/>
        <v>0</v>
      </c>
      <c r="L48" s="49"/>
      <c r="M48" s="54">
        <v>2491</v>
      </c>
      <c r="N48" s="40"/>
      <c r="O48" s="72"/>
      <c r="P48" s="40"/>
      <c r="Q48" s="85"/>
      <c r="R48" s="32"/>
      <c r="S48" s="32"/>
      <c r="T48" s="32"/>
      <c r="U48" s="86"/>
      <c r="V48" s="32"/>
      <c r="W48" s="32"/>
      <c r="X48" s="32"/>
      <c r="Y48" s="32"/>
      <c r="Z48" s="32"/>
    </row>
    <row r="49" spans="1:26" ht="42.75" customHeight="1" outlineLevel="1">
      <c r="A49" s="152" t="s">
        <v>236</v>
      </c>
      <c r="B49" s="267"/>
      <c r="C49" s="101" t="s">
        <v>459</v>
      </c>
      <c r="D49" s="52" t="s">
        <v>102</v>
      </c>
      <c r="E49" s="59">
        <v>2</v>
      </c>
      <c r="F49" s="59">
        <v>2</v>
      </c>
      <c r="G49" s="254"/>
      <c r="H49" s="256"/>
      <c r="I49" s="54">
        <v>2063</v>
      </c>
      <c r="J49" s="54">
        <v>2063</v>
      </c>
      <c r="K49" s="37">
        <f t="shared" si="2"/>
        <v>0</v>
      </c>
      <c r="L49" s="49"/>
      <c r="M49" s="54">
        <v>2063</v>
      </c>
      <c r="N49" s="40"/>
      <c r="O49" s="72"/>
      <c r="P49" s="40"/>
      <c r="Q49" s="85"/>
      <c r="R49" s="32"/>
      <c r="S49" s="32"/>
      <c r="T49" s="32"/>
      <c r="U49" s="86"/>
      <c r="V49" s="32"/>
      <c r="W49" s="32"/>
      <c r="X49" s="32"/>
      <c r="Y49" s="32"/>
      <c r="Z49" s="32"/>
    </row>
    <row r="50" spans="1:26" ht="45" customHeight="1" outlineLevel="1">
      <c r="A50" s="150" t="s">
        <v>237</v>
      </c>
      <c r="B50" s="267"/>
      <c r="C50" s="99" t="s">
        <v>460</v>
      </c>
      <c r="D50" s="52" t="s">
        <v>102</v>
      </c>
      <c r="E50" s="59">
        <v>4</v>
      </c>
      <c r="F50" s="59">
        <v>4</v>
      </c>
      <c r="G50" s="254"/>
      <c r="H50" s="256"/>
      <c r="I50" s="54">
        <v>355</v>
      </c>
      <c r="J50" s="54">
        <v>355</v>
      </c>
      <c r="K50" s="37">
        <f t="shared" si="2"/>
        <v>0</v>
      </c>
      <c r="L50" s="49"/>
      <c r="M50" s="54">
        <v>355</v>
      </c>
      <c r="N50" s="40"/>
      <c r="O50" s="72"/>
      <c r="P50" s="40"/>
      <c r="Q50" s="85"/>
      <c r="R50" s="32"/>
      <c r="S50" s="32"/>
      <c r="T50" s="32"/>
      <c r="U50" s="86"/>
      <c r="V50" s="32"/>
      <c r="W50" s="32"/>
      <c r="X50" s="32"/>
      <c r="Y50" s="32"/>
      <c r="Z50" s="32"/>
    </row>
    <row r="51" spans="1:26" s="217" customFormat="1" ht="26.25" customHeight="1" outlineLevel="1">
      <c r="A51" s="149" t="s">
        <v>240</v>
      </c>
      <c r="B51" s="267"/>
      <c r="C51" s="104" t="s">
        <v>217</v>
      </c>
      <c r="D51" s="62" t="s">
        <v>102</v>
      </c>
      <c r="E51" s="113">
        <f>SUM(E52:E57)</f>
        <v>7</v>
      </c>
      <c r="F51" s="113">
        <f>SUM(F52:F57)</f>
        <v>7</v>
      </c>
      <c r="G51" s="254"/>
      <c r="H51" s="256"/>
      <c r="I51" s="113">
        <f>SUM(I52:I57)</f>
        <v>27928</v>
      </c>
      <c r="J51" s="113">
        <f>SUM(J52:J57)</f>
        <v>27928</v>
      </c>
      <c r="K51" s="76">
        <f t="shared" si="2"/>
        <v>0</v>
      </c>
      <c r="L51" s="110"/>
      <c r="M51" s="113">
        <f>SUM(M52:M57)</f>
        <v>27928</v>
      </c>
      <c r="N51" s="215"/>
      <c r="O51" s="237"/>
      <c r="P51" s="215"/>
      <c r="Q51" s="238"/>
      <c r="R51" s="216"/>
      <c r="S51" s="216"/>
      <c r="T51" s="216"/>
      <c r="U51" s="239"/>
      <c r="V51" s="216"/>
      <c r="W51" s="216"/>
      <c r="X51" s="216"/>
      <c r="Y51" s="216"/>
      <c r="Z51" s="216"/>
    </row>
    <row r="52" spans="1:26" s="14" customFormat="1" ht="35.25" customHeight="1">
      <c r="A52" s="150" t="s">
        <v>241</v>
      </c>
      <c r="B52" s="267"/>
      <c r="C52" s="99" t="s">
        <v>461</v>
      </c>
      <c r="D52" s="52" t="s">
        <v>102</v>
      </c>
      <c r="E52" s="59">
        <v>1</v>
      </c>
      <c r="F52" s="59">
        <v>1</v>
      </c>
      <c r="G52" s="254"/>
      <c r="H52" s="256"/>
      <c r="I52" s="67">
        <v>1378</v>
      </c>
      <c r="J52" s="67">
        <v>1378</v>
      </c>
      <c r="K52" s="37">
        <f t="shared" si="2"/>
        <v>0</v>
      </c>
      <c r="L52" s="110"/>
      <c r="M52" s="67">
        <v>1378</v>
      </c>
      <c r="N52" s="40"/>
      <c r="O52" s="72"/>
      <c r="P52" s="40"/>
      <c r="Q52" s="85"/>
      <c r="R52" s="32"/>
      <c r="S52" s="32"/>
      <c r="T52" s="32"/>
      <c r="U52" s="86"/>
      <c r="V52" s="32"/>
      <c r="W52" s="32"/>
      <c r="X52" s="32"/>
      <c r="Y52" s="32"/>
      <c r="Z52" s="32"/>
    </row>
    <row r="53" spans="1:26" ht="24.95" customHeight="1" outlineLevel="1">
      <c r="A53" s="150" t="s">
        <v>242</v>
      </c>
      <c r="B53" s="267"/>
      <c r="C53" s="99" t="s">
        <v>462</v>
      </c>
      <c r="D53" s="52" t="s">
        <v>102</v>
      </c>
      <c r="E53" s="59">
        <v>1</v>
      </c>
      <c r="F53" s="59">
        <v>1</v>
      </c>
      <c r="G53" s="254"/>
      <c r="H53" s="256"/>
      <c r="I53" s="67">
        <v>986</v>
      </c>
      <c r="J53" s="67">
        <v>986</v>
      </c>
      <c r="K53" s="76">
        <f t="shared" si="2"/>
        <v>0</v>
      </c>
      <c r="L53" s="110"/>
      <c r="M53" s="67">
        <v>986</v>
      </c>
      <c r="N53" s="40"/>
      <c r="O53" s="72"/>
      <c r="P53" s="40"/>
      <c r="Q53" s="85"/>
      <c r="R53" s="32"/>
      <c r="S53" s="32"/>
      <c r="T53" s="32"/>
      <c r="U53" s="86"/>
      <c r="V53" s="32"/>
      <c r="W53" s="32"/>
      <c r="X53" s="32"/>
      <c r="Y53" s="32"/>
      <c r="Z53" s="32"/>
    </row>
    <row r="54" spans="1:26" ht="24.95" customHeight="1" outlineLevel="1">
      <c r="A54" s="150" t="s">
        <v>316</v>
      </c>
      <c r="B54" s="267"/>
      <c r="C54" s="99" t="s">
        <v>463</v>
      </c>
      <c r="D54" s="52" t="s">
        <v>102</v>
      </c>
      <c r="E54" s="59">
        <v>2</v>
      </c>
      <c r="F54" s="59">
        <v>2</v>
      </c>
      <c r="G54" s="254"/>
      <c r="H54" s="256"/>
      <c r="I54" s="67">
        <v>4897</v>
      </c>
      <c r="J54" s="67">
        <v>4897</v>
      </c>
      <c r="K54" s="76">
        <f t="shared" si="2"/>
        <v>0</v>
      </c>
      <c r="L54" s="110"/>
      <c r="M54" s="67">
        <v>4897</v>
      </c>
      <c r="N54" s="40"/>
      <c r="O54" s="72"/>
      <c r="P54" s="40"/>
      <c r="Q54" s="85"/>
      <c r="R54" s="32"/>
      <c r="S54" s="32"/>
      <c r="T54" s="32"/>
      <c r="U54" s="86"/>
      <c r="V54" s="32"/>
      <c r="W54" s="32"/>
      <c r="X54" s="32"/>
      <c r="Y54" s="32"/>
      <c r="Z54" s="32"/>
    </row>
    <row r="55" spans="1:26" ht="24.95" customHeight="1" outlineLevel="1">
      <c r="A55" s="150" t="s">
        <v>317</v>
      </c>
      <c r="B55" s="267"/>
      <c r="C55" s="99" t="s">
        <v>464</v>
      </c>
      <c r="D55" s="52" t="s">
        <v>102</v>
      </c>
      <c r="E55" s="59">
        <v>1</v>
      </c>
      <c r="F55" s="59">
        <v>1</v>
      </c>
      <c r="G55" s="254"/>
      <c r="H55" s="256"/>
      <c r="I55" s="67">
        <v>745</v>
      </c>
      <c r="J55" s="67">
        <v>745</v>
      </c>
      <c r="K55" s="76">
        <f t="shared" si="2"/>
        <v>0</v>
      </c>
      <c r="L55" s="110"/>
      <c r="M55" s="67">
        <v>745</v>
      </c>
      <c r="N55" s="40"/>
      <c r="O55" s="72"/>
      <c r="P55" s="40"/>
      <c r="Q55" s="85"/>
      <c r="R55" s="32"/>
      <c r="S55" s="32"/>
      <c r="T55" s="32"/>
      <c r="U55" s="86"/>
      <c r="V55" s="32"/>
      <c r="W55" s="32"/>
      <c r="X55" s="32"/>
      <c r="Y55" s="32"/>
      <c r="Z55" s="32"/>
    </row>
    <row r="56" spans="1:26" ht="24.95" customHeight="1" outlineLevel="1">
      <c r="A56" s="150" t="s">
        <v>318</v>
      </c>
      <c r="B56" s="267"/>
      <c r="C56" s="58" t="s">
        <v>465</v>
      </c>
      <c r="D56" s="52" t="s">
        <v>102</v>
      </c>
      <c r="E56" s="59">
        <v>1</v>
      </c>
      <c r="F56" s="59">
        <v>1</v>
      </c>
      <c r="G56" s="254"/>
      <c r="H56" s="256"/>
      <c r="I56" s="67">
        <v>322</v>
      </c>
      <c r="J56" s="67">
        <v>322</v>
      </c>
      <c r="K56" s="76">
        <f t="shared" si="2"/>
        <v>0</v>
      </c>
      <c r="L56" s="110"/>
      <c r="M56" s="67">
        <v>322</v>
      </c>
      <c r="N56" s="40"/>
      <c r="O56" s="72"/>
      <c r="P56" s="40"/>
      <c r="Q56" s="85"/>
      <c r="R56" s="32"/>
      <c r="S56" s="32"/>
      <c r="T56" s="32"/>
      <c r="U56" s="86"/>
      <c r="V56" s="32"/>
      <c r="W56" s="32"/>
      <c r="X56" s="32"/>
      <c r="Y56" s="32"/>
      <c r="Z56" s="32"/>
    </row>
    <row r="57" spans="1:26" ht="51" customHeight="1" outlineLevel="1">
      <c r="A57" s="150" t="s">
        <v>319</v>
      </c>
      <c r="B57" s="267"/>
      <c r="C57" s="99" t="s">
        <v>466</v>
      </c>
      <c r="D57" s="52" t="s">
        <v>102</v>
      </c>
      <c r="E57" s="59">
        <v>1</v>
      </c>
      <c r="F57" s="59">
        <v>1</v>
      </c>
      <c r="G57" s="254"/>
      <c r="H57" s="256"/>
      <c r="I57" s="67">
        <v>19600</v>
      </c>
      <c r="J57" s="67">
        <v>19600</v>
      </c>
      <c r="K57" s="76">
        <f t="shared" si="2"/>
        <v>0</v>
      </c>
      <c r="L57" s="110"/>
      <c r="M57" s="67">
        <v>19600</v>
      </c>
      <c r="N57" s="40"/>
      <c r="O57" s="72"/>
      <c r="P57" s="40"/>
      <c r="Q57" s="85"/>
      <c r="R57" s="32"/>
      <c r="S57" s="32"/>
      <c r="T57" s="32"/>
      <c r="U57" s="86"/>
      <c r="V57" s="32"/>
      <c r="W57" s="32"/>
      <c r="X57" s="32"/>
      <c r="Y57" s="32"/>
      <c r="Z57" s="32"/>
    </row>
    <row r="58" spans="1:26" s="222" customFormat="1" ht="24.95" customHeight="1" outlineLevel="1">
      <c r="A58" s="148" t="s">
        <v>562</v>
      </c>
      <c r="B58" s="267"/>
      <c r="C58" s="153" t="s">
        <v>103</v>
      </c>
      <c r="D58" s="43"/>
      <c r="E58" s="66"/>
      <c r="F58" s="59"/>
      <c r="G58" s="254"/>
      <c r="H58" s="256"/>
      <c r="I58" s="154">
        <f>I59+I91+I107+I182</f>
        <v>4504526.4219300002</v>
      </c>
      <c r="J58" s="154">
        <f>J59+J91+J107+J182</f>
        <v>4246011.6718499996</v>
      </c>
      <c r="K58" s="35">
        <v>-258514</v>
      </c>
      <c r="L58" s="212"/>
      <c r="M58" s="154">
        <f>M59+M91+M107+M182</f>
        <v>4246011.6718499996</v>
      </c>
      <c r="N58" s="221"/>
      <c r="O58" s="116"/>
      <c r="P58" s="221"/>
      <c r="Q58" s="240"/>
      <c r="R58" s="41"/>
      <c r="S58" s="41"/>
      <c r="T58" s="41"/>
      <c r="U58" s="241"/>
      <c r="V58" s="41"/>
      <c r="W58" s="41"/>
      <c r="X58" s="41"/>
      <c r="Y58" s="41"/>
      <c r="Z58" s="41"/>
    </row>
    <row r="59" spans="1:26" s="222" customFormat="1" ht="24.95" customHeight="1" outlineLevel="1">
      <c r="A59" s="148" t="s">
        <v>63</v>
      </c>
      <c r="B59" s="267"/>
      <c r="C59" s="153" t="s">
        <v>218</v>
      </c>
      <c r="D59" s="43" t="s">
        <v>24</v>
      </c>
      <c r="E59" s="116">
        <f>SUM(E60:E90)</f>
        <v>48877</v>
      </c>
      <c r="F59" s="116">
        <f>SUM(F60:F90)</f>
        <v>44417.05</v>
      </c>
      <c r="G59" s="254"/>
      <c r="H59" s="256"/>
      <c r="I59" s="154">
        <f>SUM(I60:I90)</f>
        <v>4135326.4230800001</v>
      </c>
      <c r="J59" s="154">
        <f>SUM(J60:J90)</f>
        <v>3881998.5</v>
      </c>
      <c r="K59" s="35">
        <f t="shared" ref="K59:K106" si="3">J59-I59</f>
        <v>-253327.9230800001</v>
      </c>
      <c r="L59" s="212"/>
      <c r="M59" s="154">
        <f>SUM(M60:M90)</f>
        <v>3881998.5</v>
      </c>
      <c r="N59" s="221"/>
      <c r="O59" s="116"/>
      <c r="P59" s="221"/>
      <c r="Q59" s="240"/>
      <c r="R59" s="41"/>
      <c r="S59" s="41"/>
      <c r="T59" s="41"/>
      <c r="U59" s="241"/>
      <c r="V59" s="41"/>
      <c r="W59" s="41"/>
      <c r="X59" s="41"/>
      <c r="Y59" s="41"/>
      <c r="Z59" s="41"/>
    </row>
    <row r="60" spans="1:26" ht="79.5" customHeight="1" outlineLevel="1">
      <c r="A60" s="150" t="s">
        <v>43</v>
      </c>
      <c r="B60" s="267"/>
      <c r="C60" s="99" t="s">
        <v>467</v>
      </c>
      <c r="D60" s="52" t="s">
        <v>24</v>
      </c>
      <c r="E60" s="72">
        <v>441</v>
      </c>
      <c r="F60" s="59">
        <v>664</v>
      </c>
      <c r="G60" s="254"/>
      <c r="H60" s="256"/>
      <c r="I60" s="100">
        <v>26602</v>
      </c>
      <c r="J60" s="100">
        <v>26602</v>
      </c>
      <c r="K60" s="37">
        <f t="shared" si="3"/>
        <v>0</v>
      </c>
      <c r="L60" s="245"/>
      <c r="M60" s="100">
        <v>26602</v>
      </c>
      <c r="N60" s="40"/>
      <c r="O60" s="72"/>
      <c r="P60" s="40"/>
      <c r="Q60" s="85"/>
      <c r="R60" s="32"/>
      <c r="S60" s="32"/>
      <c r="T60" s="32"/>
      <c r="U60" s="86"/>
      <c r="V60" s="32"/>
      <c r="W60" s="32"/>
      <c r="X60" s="32"/>
      <c r="Y60" s="32"/>
      <c r="Z60" s="32"/>
    </row>
    <row r="61" spans="1:26" ht="79.5" customHeight="1" outlineLevel="1">
      <c r="A61" s="150" t="s">
        <v>44</v>
      </c>
      <c r="B61" s="267"/>
      <c r="C61" s="99" t="s">
        <v>468</v>
      </c>
      <c r="D61" s="52" t="s">
        <v>24</v>
      </c>
      <c r="E61" s="59">
        <v>1015</v>
      </c>
      <c r="F61" s="66">
        <v>1022</v>
      </c>
      <c r="G61" s="254"/>
      <c r="H61" s="256"/>
      <c r="I61" s="100">
        <v>103469</v>
      </c>
      <c r="J61" s="100">
        <v>103469</v>
      </c>
      <c r="K61" s="37">
        <f t="shared" si="3"/>
        <v>0</v>
      </c>
      <c r="L61" s="246"/>
      <c r="M61" s="100">
        <v>103469</v>
      </c>
      <c r="N61" s="40"/>
      <c r="O61" s="72"/>
      <c r="P61" s="40"/>
      <c r="Q61" s="85"/>
      <c r="R61" s="32"/>
      <c r="S61" s="32"/>
      <c r="T61" s="32"/>
      <c r="U61" s="86"/>
      <c r="V61" s="32"/>
      <c r="W61" s="32"/>
      <c r="X61" s="32"/>
      <c r="Y61" s="32"/>
      <c r="Z61" s="32"/>
    </row>
    <row r="62" spans="1:26" ht="75.75" customHeight="1" outlineLevel="1">
      <c r="A62" s="150" t="s">
        <v>45</v>
      </c>
      <c r="B62" s="267"/>
      <c r="C62" s="99" t="s">
        <v>469</v>
      </c>
      <c r="D62" s="52" t="s">
        <v>24</v>
      </c>
      <c r="E62" s="59">
        <v>1409</v>
      </c>
      <c r="F62" s="59">
        <v>1344</v>
      </c>
      <c r="G62" s="254"/>
      <c r="H62" s="256"/>
      <c r="I62" s="100">
        <v>212371</v>
      </c>
      <c r="J62" s="100">
        <v>212371</v>
      </c>
      <c r="K62" s="37">
        <f t="shared" si="3"/>
        <v>0</v>
      </c>
      <c r="L62" s="246"/>
      <c r="M62" s="100">
        <v>212371</v>
      </c>
      <c r="N62" s="40"/>
      <c r="O62" s="72"/>
      <c r="P62" s="40"/>
      <c r="Q62" s="85"/>
      <c r="R62" s="32"/>
      <c r="S62" s="32"/>
      <c r="T62" s="32"/>
      <c r="U62" s="86"/>
      <c r="V62" s="32"/>
      <c r="W62" s="32"/>
      <c r="X62" s="32"/>
      <c r="Y62" s="32"/>
      <c r="Z62" s="32"/>
    </row>
    <row r="63" spans="1:26" ht="67.5" customHeight="1" outlineLevel="1">
      <c r="A63" s="150" t="s">
        <v>46</v>
      </c>
      <c r="B63" s="267"/>
      <c r="C63" s="99" t="s">
        <v>470</v>
      </c>
      <c r="D63" s="52" t="s">
        <v>24</v>
      </c>
      <c r="E63" s="117">
        <v>4369</v>
      </c>
      <c r="F63" s="117">
        <v>4361.1000000000004</v>
      </c>
      <c r="G63" s="254"/>
      <c r="H63" s="256"/>
      <c r="I63" s="100">
        <v>590224</v>
      </c>
      <c r="J63" s="100">
        <v>590224</v>
      </c>
      <c r="K63" s="37">
        <f t="shared" si="3"/>
        <v>0</v>
      </c>
      <c r="L63" s="245"/>
      <c r="M63" s="100">
        <v>590224</v>
      </c>
      <c r="N63" s="40"/>
      <c r="O63" s="72"/>
      <c r="P63" s="40"/>
      <c r="Q63" s="85"/>
      <c r="R63" s="32"/>
      <c r="S63" s="32"/>
      <c r="T63" s="32"/>
      <c r="U63" s="86"/>
      <c r="V63" s="32"/>
      <c r="W63" s="32"/>
      <c r="X63" s="32"/>
      <c r="Y63" s="32"/>
      <c r="Z63" s="32"/>
    </row>
    <row r="64" spans="1:26" ht="63" customHeight="1" outlineLevel="1">
      <c r="A64" s="150" t="s">
        <v>56</v>
      </c>
      <c r="B64" s="267"/>
      <c r="C64" s="99" t="s">
        <v>471</v>
      </c>
      <c r="D64" s="52" t="s">
        <v>24</v>
      </c>
      <c r="E64" s="117">
        <v>2163</v>
      </c>
      <c r="F64" s="117">
        <v>2128.9499999999998</v>
      </c>
      <c r="G64" s="254"/>
      <c r="H64" s="256"/>
      <c r="I64" s="100">
        <v>446024</v>
      </c>
      <c r="J64" s="100">
        <v>446024</v>
      </c>
      <c r="K64" s="37">
        <f t="shared" si="3"/>
        <v>0</v>
      </c>
      <c r="L64" s="245"/>
      <c r="M64" s="100">
        <v>446024</v>
      </c>
      <c r="N64" s="40"/>
      <c r="O64" s="72"/>
      <c r="P64" s="40"/>
      <c r="Q64" s="85"/>
      <c r="R64" s="32"/>
      <c r="S64" s="32"/>
      <c r="T64" s="32"/>
      <c r="U64" s="86"/>
      <c r="V64" s="32"/>
      <c r="W64" s="32"/>
      <c r="X64" s="32"/>
      <c r="Y64" s="32"/>
      <c r="Z64" s="32"/>
    </row>
    <row r="65" spans="1:26" ht="79.5" customHeight="1" outlineLevel="1">
      <c r="A65" s="150" t="s">
        <v>57</v>
      </c>
      <c r="B65" s="267"/>
      <c r="C65" s="58" t="s">
        <v>472</v>
      </c>
      <c r="D65" s="52" t="s">
        <v>24</v>
      </c>
      <c r="E65" s="117">
        <v>1266</v>
      </c>
      <c r="F65" s="59">
        <v>1229</v>
      </c>
      <c r="G65" s="254"/>
      <c r="H65" s="256"/>
      <c r="I65" s="100">
        <v>50928</v>
      </c>
      <c r="J65" s="100">
        <v>49428</v>
      </c>
      <c r="K65" s="54">
        <f t="shared" si="3"/>
        <v>-1500</v>
      </c>
      <c r="L65" s="245" t="s">
        <v>599</v>
      </c>
      <c r="M65" s="100">
        <v>49428</v>
      </c>
      <c r="N65" s="40"/>
      <c r="O65" s="40"/>
      <c r="P65" s="40"/>
      <c r="Q65" s="85"/>
      <c r="R65" s="32"/>
      <c r="S65" s="32"/>
      <c r="T65" s="32"/>
      <c r="U65" s="86"/>
      <c r="V65" s="32"/>
      <c r="W65" s="32"/>
      <c r="X65" s="32"/>
      <c r="Y65" s="32"/>
      <c r="Z65" s="32"/>
    </row>
    <row r="66" spans="1:26" ht="99.75" customHeight="1" outlineLevel="1">
      <c r="A66" s="150" t="s">
        <v>58</v>
      </c>
      <c r="B66" s="267"/>
      <c r="C66" s="61" t="s">
        <v>473</v>
      </c>
      <c r="D66" s="52" t="s">
        <v>24</v>
      </c>
      <c r="E66" s="117">
        <v>1301</v>
      </c>
      <c r="F66" s="59">
        <v>1206</v>
      </c>
      <c r="G66" s="254"/>
      <c r="H66" s="256"/>
      <c r="I66" s="100">
        <v>73782</v>
      </c>
      <c r="J66" s="100">
        <v>68400</v>
      </c>
      <c r="K66" s="54">
        <f t="shared" si="3"/>
        <v>-5382</v>
      </c>
      <c r="L66" s="245" t="s">
        <v>599</v>
      </c>
      <c r="M66" s="100">
        <v>68400</v>
      </c>
      <c r="N66" s="40"/>
      <c r="O66" s="40"/>
      <c r="P66" s="40"/>
      <c r="Q66" s="85"/>
      <c r="R66" s="32"/>
      <c r="S66" s="32"/>
      <c r="T66" s="32"/>
      <c r="U66" s="86"/>
      <c r="V66" s="32"/>
      <c r="W66" s="32"/>
      <c r="X66" s="32"/>
      <c r="Y66" s="32"/>
      <c r="Z66" s="32"/>
    </row>
    <row r="67" spans="1:26" ht="112.5" customHeight="1" outlineLevel="1">
      <c r="A67" s="150" t="s">
        <v>141</v>
      </c>
      <c r="B67" s="267"/>
      <c r="C67" s="95" t="s">
        <v>474</v>
      </c>
      <c r="D67" s="52" t="s">
        <v>24</v>
      </c>
      <c r="E67" s="117">
        <v>1175</v>
      </c>
      <c r="F67" s="59">
        <v>943</v>
      </c>
      <c r="G67" s="254"/>
      <c r="H67" s="256"/>
      <c r="I67" s="100">
        <v>47044</v>
      </c>
      <c r="J67" s="100">
        <v>37751</v>
      </c>
      <c r="K67" s="54">
        <f t="shared" si="3"/>
        <v>-9293</v>
      </c>
      <c r="L67" s="245" t="s">
        <v>599</v>
      </c>
      <c r="M67" s="100">
        <v>37751</v>
      </c>
      <c r="N67" s="40"/>
      <c r="O67" s="40"/>
      <c r="P67" s="40"/>
      <c r="Q67" s="85"/>
      <c r="R67" s="32"/>
      <c r="S67" s="32"/>
      <c r="T67" s="32"/>
      <c r="U67" s="86"/>
      <c r="V67" s="32"/>
      <c r="W67" s="32"/>
      <c r="X67" s="32"/>
      <c r="Y67" s="32"/>
      <c r="Z67" s="32"/>
    </row>
    <row r="68" spans="1:26" ht="91.5" customHeight="1" outlineLevel="1">
      <c r="A68" s="150" t="s">
        <v>142</v>
      </c>
      <c r="B68" s="267"/>
      <c r="C68" s="98" t="s">
        <v>475</v>
      </c>
      <c r="D68" s="52" t="s">
        <v>24</v>
      </c>
      <c r="E68" s="117">
        <v>1056</v>
      </c>
      <c r="F68" s="59">
        <v>1098</v>
      </c>
      <c r="G68" s="254"/>
      <c r="H68" s="256"/>
      <c r="I68" s="100">
        <v>53229</v>
      </c>
      <c r="J68" s="100">
        <v>53229</v>
      </c>
      <c r="K68" s="54">
        <f t="shared" si="3"/>
        <v>0</v>
      </c>
      <c r="L68" s="245"/>
      <c r="M68" s="100">
        <v>53229</v>
      </c>
      <c r="N68" s="40"/>
      <c r="O68" s="40"/>
      <c r="P68" s="40"/>
      <c r="Q68" s="85"/>
      <c r="R68" s="32"/>
      <c r="S68" s="32"/>
      <c r="T68" s="32"/>
      <c r="U68" s="86"/>
      <c r="V68" s="32"/>
      <c r="W68" s="32"/>
      <c r="X68" s="32"/>
      <c r="Y68" s="32"/>
      <c r="Z68" s="32"/>
    </row>
    <row r="69" spans="1:26" ht="93" customHeight="1" outlineLevel="1">
      <c r="A69" s="150" t="s">
        <v>349</v>
      </c>
      <c r="B69" s="267"/>
      <c r="C69" s="99" t="s">
        <v>476</v>
      </c>
      <c r="D69" s="52" t="s">
        <v>24</v>
      </c>
      <c r="E69" s="117">
        <v>1034</v>
      </c>
      <c r="F69" s="59">
        <v>1005</v>
      </c>
      <c r="G69" s="254"/>
      <c r="H69" s="256"/>
      <c r="I69" s="100">
        <v>159268</v>
      </c>
      <c r="J69" s="100">
        <v>159268</v>
      </c>
      <c r="K69" s="54">
        <f t="shared" si="3"/>
        <v>0</v>
      </c>
      <c r="L69" s="245"/>
      <c r="M69" s="100">
        <v>159268</v>
      </c>
      <c r="N69" s="40"/>
      <c r="O69" s="40"/>
      <c r="P69" s="40"/>
      <c r="Q69" s="85"/>
      <c r="R69" s="32"/>
      <c r="S69" s="32"/>
      <c r="T69" s="32"/>
      <c r="U69" s="86"/>
      <c r="V69" s="32"/>
      <c r="W69" s="32"/>
      <c r="X69" s="32"/>
      <c r="Y69" s="32"/>
      <c r="Z69" s="32"/>
    </row>
    <row r="70" spans="1:26" ht="79.5" customHeight="1" outlineLevel="1">
      <c r="A70" s="150" t="s">
        <v>350</v>
      </c>
      <c r="B70" s="267"/>
      <c r="C70" s="58" t="s">
        <v>477</v>
      </c>
      <c r="D70" s="52" t="s">
        <v>24</v>
      </c>
      <c r="E70" s="117">
        <v>458</v>
      </c>
      <c r="F70" s="59">
        <v>0</v>
      </c>
      <c r="G70" s="254"/>
      <c r="H70" s="256"/>
      <c r="I70" s="100">
        <v>30136</v>
      </c>
      <c r="J70" s="100">
        <v>0</v>
      </c>
      <c r="K70" s="54">
        <f t="shared" si="3"/>
        <v>-30136</v>
      </c>
      <c r="L70" s="245" t="s">
        <v>599</v>
      </c>
      <c r="M70" s="100">
        <v>0</v>
      </c>
      <c r="N70" s="40"/>
      <c r="O70" s="40"/>
      <c r="P70" s="40"/>
      <c r="Q70" s="85"/>
      <c r="R70" s="32"/>
      <c r="S70" s="32"/>
      <c r="T70" s="32"/>
      <c r="U70" s="86"/>
      <c r="V70" s="32"/>
      <c r="W70" s="32"/>
      <c r="X70" s="32"/>
      <c r="Y70" s="32"/>
      <c r="Z70" s="32"/>
    </row>
    <row r="71" spans="1:26" ht="79.5" customHeight="1" outlineLevel="1">
      <c r="A71" s="150" t="s">
        <v>351</v>
      </c>
      <c r="B71" s="267"/>
      <c r="C71" s="58" t="s">
        <v>478</v>
      </c>
      <c r="D71" s="52" t="s">
        <v>24</v>
      </c>
      <c r="E71" s="117">
        <v>395</v>
      </c>
      <c r="F71" s="59">
        <v>322</v>
      </c>
      <c r="G71" s="254"/>
      <c r="H71" s="256"/>
      <c r="I71" s="100">
        <v>31175</v>
      </c>
      <c r="J71" s="100">
        <v>25414</v>
      </c>
      <c r="K71" s="54">
        <f t="shared" si="3"/>
        <v>-5761</v>
      </c>
      <c r="L71" s="245" t="s">
        <v>599</v>
      </c>
      <c r="M71" s="100">
        <v>25414</v>
      </c>
      <c r="N71" s="40"/>
      <c r="O71" s="40"/>
      <c r="P71" s="40"/>
      <c r="Q71" s="85"/>
      <c r="R71" s="32"/>
      <c r="S71" s="32"/>
      <c r="T71" s="32"/>
      <c r="U71" s="86"/>
      <c r="V71" s="32"/>
      <c r="W71" s="32"/>
      <c r="X71" s="32"/>
      <c r="Y71" s="32"/>
      <c r="Z71" s="32"/>
    </row>
    <row r="72" spans="1:26" ht="79.5" customHeight="1" outlineLevel="1">
      <c r="A72" s="150" t="s">
        <v>352</v>
      </c>
      <c r="B72" s="267"/>
      <c r="C72" s="58" t="s">
        <v>479</v>
      </c>
      <c r="D72" s="52" t="s">
        <v>24</v>
      </c>
      <c r="E72" s="117">
        <v>714</v>
      </c>
      <c r="F72" s="59">
        <v>714</v>
      </c>
      <c r="G72" s="254"/>
      <c r="H72" s="256"/>
      <c r="I72" s="100">
        <v>26761</v>
      </c>
      <c r="J72" s="100">
        <v>26761</v>
      </c>
      <c r="K72" s="54">
        <f t="shared" si="3"/>
        <v>0</v>
      </c>
      <c r="L72" s="245"/>
      <c r="M72" s="100">
        <v>26761</v>
      </c>
      <c r="N72" s="40"/>
      <c r="O72" s="40"/>
      <c r="P72" s="40"/>
      <c r="Q72" s="85"/>
      <c r="R72" s="32"/>
      <c r="S72" s="32"/>
      <c r="T72" s="32"/>
      <c r="U72" s="86"/>
      <c r="V72" s="32"/>
      <c r="W72" s="32"/>
      <c r="X72" s="32"/>
      <c r="Y72" s="32"/>
      <c r="Z72" s="32"/>
    </row>
    <row r="73" spans="1:26" ht="79.5" customHeight="1" outlineLevel="1">
      <c r="A73" s="150" t="s">
        <v>353</v>
      </c>
      <c r="B73" s="267"/>
      <c r="C73" s="99" t="s">
        <v>480</v>
      </c>
      <c r="D73" s="52" t="s">
        <v>24</v>
      </c>
      <c r="E73" s="117">
        <v>1072</v>
      </c>
      <c r="F73" s="59">
        <v>996</v>
      </c>
      <c r="G73" s="254"/>
      <c r="H73" s="256"/>
      <c r="I73" s="100">
        <v>48499</v>
      </c>
      <c r="J73" s="100">
        <v>45052</v>
      </c>
      <c r="K73" s="54">
        <f t="shared" si="3"/>
        <v>-3447</v>
      </c>
      <c r="L73" s="245"/>
      <c r="M73" s="100">
        <v>45052</v>
      </c>
      <c r="N73" s="40"/>
      <c r="O73" s="40"/>
      <c r="P73" s="40"/>
      <c r="Q73" s="85"/>
      <c r="R73" s="32"/>
      <c r="S73" s="32"/>
      <c r="T73" s="32"/>
      <c r="U73" s="86"/>
      <c r="V73" s="32"/>
      <c r="W73" s="32"/>
      <c r="X73" s="32"/>
      <c r="Y73" s="32"/>
      <c r="Z73" s="32"/>
    </row>
    <row r="74" spans="1:26" ht="79.5" customHeight="1" outlineLevel="1">
      <c r="A74" s="150" t="s">
        <v>354</v>
      </c>
      <c r="B74" s="267"/>
      <c r="C74" s="99" t="s">
        <v>481</v>
      </c>
      <c r="D74" s="52" t="s">
        <v>24</v>
      </c>
      <c r="E74" s="117">
        <v>1628</v>
      </c>
      <c r="F74" s="59">
        <v>1399</v>
      </c>
      <c r="G74" s="254"/>
      <c r="H74" s="256"/>
      <c r="I74" s="100">
        <v>98421</v>
      </c>
      <c r="J74" s="100">
        <v>66856</v>
      </c>
      <c r="K74" s="54">
        <f t="shared" si="3"/>
        <v>-31565</v>
      </c>
      <c r="L74" s="245" t="s">
        <v>599</v>
      </c>
      <c r="M74" s="100">
        <v>66856</v>
      </c>
      <c r="N74" s="40"/>
      <c r="O74" s="40"/>
      <c r="P74" s="40"/>
      <c r="Q74" s="85"/>
      <c r="R74" s="32"/>
      <c r="S74" s="32"/>
      <c r="T74" s="32"/>
      <c r="U74" s="86"/>
      <c r="V74" s="32"/>
      <c r="W74" s="32"/>
      <c r="X74" s="32"/>
      <c r="Y74" s="32"/>
      <c r="Z74" s="32"/>
    </row>
    <row r="75" spans="1:26" s="14" customFormat="1" ht="107.25" customHeight="1">
      <c r="A75" s="150" t="s">
        <v>355</v>
      </c>
      <c r="B75" s="267"/>
      <c r="C75" s="99" t="s">
        <v>482</v>
      </c>
      <c r="D75" s="52" t="s">
        <v>24</v>
      </c>
      <c r="E75" s="117">
        <v>2828</v>
      </c>
      <c r="F75" s="59">
        <v>2721</v>
      </c>
      <c r="G75" s="254"/>
      <c r="H75" s="256"/>
      <c r="I75" s="100">
        <v>107629</v>
      </c>
      <c r="J75" s="100">
        <v>103545</v>
      </c>
      <c r="K75" s="54">
        <f t="shared" si="3"/>
        <v>-4084</v>
      </c>
      <c r="L75" s="245" t="s">
        <v>599</v>
      </c>
      <c r="M75" s="100">
        <v>103545</v>
      </c>
      <c r="N75" s="40"/>
      <c r="O75" s="40"/>
      <c r="P75" s="40"/>
      <c r="Q75" s="85"/>
      <c r="R75" s="32"/>
      <c r="S75" s="32"/>
      <c r="T75" s="32"/>
      <c r="U75" s="86"/>
      <c r="V75" s="32"/>
      <c r="W75" s="32"/>
      <c r="X75" s="32"/>
      <c r="Y75" s="32"/>
      <c r="Z75" s="32"/>
    </row>
    <row r="76" spans="1:26" s="14" customFormat="1" ht="79.5" customHeight="1" outlineLevel="1">
      <c r="A76" s="150" t="s">
        <v>356</v>
      </c>
      <c r="B76" s="267"/>
      <c r="C76" s="99" t="s">
        <v>483</v>
      </c>
      <c r="D76" s="52" t="s">
        <v>24</v>
      </c>
      <c r="E76" s="117">
        <v>1329</v>
      </c>
      <c r="F76" s="59">
        <v>1317</v>
      </c>
      <c r="G76" s="254"/>
      <c r="H76" s="256"/>
      <c r="I76" s="100">
        <v>127501</v>
      </c>
      <c r="J76" s="100">
        <v>126353</v>
      </c>
      <c r="K76" s="54">
        <f t="shared" si="3"/>
        <v>-1148</v>
      </c>
      <c r="L76" s="245" t="s">
        <v>599</v>
      </c>
      <c r="M76" s="100">
        <v>126353</v>
      </c>
      <c r="N76" s="40"/>
      <c r="O76" s="40"/>
      <c r="P76" s="40"/>
      <c r="Q76" s="85"/>
      <c r="R76" s="32"/>
      <c r="S76" s="32"/>
      <c r="T76" s="32"/>
      <c r="U76" s="86"/>
      <c r="V76" s="32"/>
      <c r="W76" s="32"/>
      <c r="X76" s="32"/>
      <c r="Y76" s="32"/>
      <c r="Z76" s="32"/>
    </row>
    <row r="77" spans="1:26" s="14" customFormat="1" ht="79.5" customHeight="1" outlineLevel="1">
      <c r="A77" s="150" t="s">
        <v>357</v>
      </c>
      <c r="B77" s="267"/>
      <c r="C77" s="99" t="s">
        <v>484</v>
      </c>
      <c r="D77" s="52" t="s">
        <v>24</v>
      </c>
      <c r="E77" s="117">
        <v>698</v>
      </c>
      <c r="F77" s="59">
        <v>655</v>
      </c>
      <c r="G77" s="254"/>
      <c r="H77" s="256"/>
      <c r="I77" s="100">
        <v>55028</v>
      </c>
      <c r="J77" s="100">
        <v>55028</v>
      </c>
      <c r="K77" s="54">
        <f t="shared" si="3"/>
        <v>0</v>
      </c>
      <c r="L77" s="245"/>
      <c r="M77" s="100">
        <v>55028</v>
      </c>
      <c r="N77" s="40"/>
      <c r="O77" s="40"/>
      <c r="P77" s="40"/>
      <c r="Q77" s="85"/>
      <c r="R77" s="32"/>
      <c r="S77" s="32"/>
      <c r="T77" s="32"/>
      <c r="U77" s="86"/>
      <c r="V77" s="32"/>
      <c r="W77" s="32"/>
      <c r="X77" s="32"/>
      <c r="Y77" s="32"/>
      <c r="Z77" s="32"/>
    </row>
    <row r="78" spans="1:26" s="14" customFormat="1" ht="93" customHeight="1">
      <c r="A78" s="150" t="s">
        <v>358</v>
      </c>
      <c r="B78" s="267"/>
      <c r="C78" s="99" t="s">
        <v>485</v>
      </c>
      <c r="D78" s="52" t="s">
        <v>24</v>
      </c>
      <c r="E78" s="117">
        <v>1961</v>
      </c>
      <c r="F78" s="59">
        <v>1711</v>
      </c>
      <c r="G78" s="254"/>
      <c r="H78" s="256"/>
      <c r="I78" s="100">
        <v>229764</v>
      </c>
      <c r="J78" s="100">
        <v>200470</v>
      </c>
      <c r="K78" s="54">
        <f t="shared" si="3"/>
        <v>-29294</v>
      </c>
      <c r="L78" s="245" t="s">
        <v>599</v>
      </c>
      <c r="M78" s="100">
        <v>200470</v>
      </c>
      <c r="N78" s="40"/>
      <c r="O78" s="40"/>
      <c r="P78" s="40"/>
      <c r="Q78" s="85"/>
      <c r="R78" s="32"/>
      <c r="S78" s="32"/>
      <c r="T78" s="32"/>
      <c r="U78" s="86"/>
      <c r="V78" s="32"/>
      <c r="W78" s="32"/>
      <c r="X78" s="32"/>
      <c r="Y78" s="32"/>
      <c r="Z78" s="32"/>
    </row>
    <row r="79" spans="1:26" s="14" customFormat="1" ht="79.5" customHeight="1" outlineLevel="1">
      <c r="A79" s="150" t="s">
        <v>359</v>
      </c>
      <c r="B79" s="267"/>
      <c r="C79" s="99" t="s">
        <v>486</v>
      </c>
      <c r="D79" s="52" t="s">
        <v>24</v>
      </c>
      <c r="E79" s="117">
        <v>1194</v>
      </c>
      <c r="F79" s="59">
        <v>1109</v>
      </c>
      <c r="G79" s="254"/>
      <c r="H79" s="256"/>
      <c r="I79" s="100">
        <v>92025</v>
      </c>
      <c r="J79" s="100">
        <v>92025</v>
      </c>
      <c r="K79" s="54">
        <f t="shared" si="3"/>
        <v>0</v>
      </c>
      <c r="L79" s="245"/>
      <c r="M79" s="100">
        <v>92025</v>
      </c>
      <c r="N79" s="40"/>
      <c r="O79" s="40"/>
      <c r="P79" s="40"/>
      <c r="Q79" s="85"/>
      <c r="R79" s="32"/>
      <c r="S79" s="32"/>
      <c r="T79" s="32"/>
      <c r="U79" s="86"/>
      <c r="V79" s="32"/>
      <c r="W79" s="32"/>
      <c r="X79" s="32"/>
      <c r="Y79" s="32"/>
      <c r="Z79" s="32"/>
    </row>
    <row r="80" spans="1:26" s="14" customFormat="1" ht="97.5" customHeight="1">
      <c r="A80" s="150" t="s">
        <v>360</v>
      </c>
      <c r="B80" s="267"/>
      <c r="C80" s="101" t="s">
        <v>487</v>
      </c>
      <c r="D80" s="52" t="s">
        <v>24</v>
      </c>
      <c r="E80" s="117">
        <v>6785</v>
      </c>
      <c r="F80" s="59">
        <v>4507</v>
      </c>
      <c r="G80" s="254"/>
      <c r="H80" s="256"/>
      <c r="I80" s="100">
        <v>179700</v>
      </c>
      <c r="J80" s="100">
        <v>119370</v>
      </c>
      <c r="K80" s="54">
        <f t="shared" si="3"/>
        <v>-60330</v>
      </c>
      <c r="L80" s="7"/>
      <c r="M80" s="100">
        <v>119370</v>
      </c>
      <c r="N80" s="40"/>
      <c r="O80" s="40"/>
      <c r="P80" s="40"/>
      <c r="Q80" s="85"/>
      <c r="R80" s="32"/>
      <c r="S80" s="32"/>
      <c r="T80" s="32"/>
      <c r="U80" s="86"/>
      <c r="V80" s="32"/>
      <c r="W80" s="32"/>
      <c r="X80" s="32"/>
      <c r="Y80" s="32"/>
      <c r="Z80" s="32"/>
    </row>
    <row r="81" spans="1:26" s="14" customFormat="1" ht="84" customHeight="1">
      <c r="A81" s="150" t="s">
        <v>361</v>
      </c>
      <c r="B81" s="267"/>
      <c r="C81" s="58" t="s">
        <v>488</v>
      </c>
      <c r="D81" s="52" t="s">
        <v>24</v>
      </c>
      <c r="E81" s="117">
        <v>840</v>
      </c>
      <c r="F81" s="59">
        <v>720</v>
      </c>
      <c r="G81" s="254"/>
      <c r="H81" s="256"/>
      <c r="I81" s="100">
        <v>87248</v>
      </c>
      <c r="J81" s="100">
        <v>74802</v>
      </c>
      <c r="K81" s="54">
        <f t="shared" si="3"/>
        <v>-12446</v>
      </c>
      <c r="L81" s="245" t="s">
        <v>599</v>
      </c>
      <c r="M81" s="100">
        <v>74802</v>
      </c>
      <c r="N81" s="40"/>
      <c r="O81" s="40"/>
      <c r="P81" s="40"/>
      <c r="Q81" s="85"/>
      <c r="R81" s="32"/>
      <c r="S81" s="32"/>
      <c r="T81" s="32"/>
      <c r="U81" s="86"/>
      <c r="V81" s="32"/>
      <c r="W81" s="32"/>
      <c r="X81" s="32"/>
      <c r="Y81" s="32"/>
      <c r="Z81" s="32"/>
    </row>
    <row r="82" spans="1:26" ht="84" customHeight="1" outlineLevel="1">
      <c r="A82" s="150" t="s">
        <v>362</v>
      </c>
      <c r="B82" s="267"/>
      <c r="C82" s="111" t="s">
        <v>489</v>
      </c>
      <c r="D82" s="52" t="s">
        <v>24</v>
      </c>
      <c r="E82" s="117">
        <v>359</v>
      </c>
      <c r="F82" s="59">
        <v>188</v>
      </c>
      <c r="G82" s="254"/>
      <c r="H82" s="256"/>
      <c r="I82" s="100">
        <v>25977</v>
      </c>
      <c r="J82" s="100">
        <v>13573</v>
      </c>
      <c r="K82" s="54">
        <f t="shared" si="3"/>
        <v>-12404</v>
      </c>
      <c r="L82" s="245" t="s">
        <v>599</v>
      </c>
      <c r="M82" s="100">
        <v>13573</v>
      </c>
      <c r="N82" s="40"/>
      <c r="O82" s="40"/>
      <c r="P82" s="40"/>
      <c r="Q82" s="85"/>
      <c r="R82" s="32"/>
      <c r="S82" s="32"/>
      <c r="T82" s="32"/>
      <c r="U82" s="86"/>
      <c r="V82" s="32"/>
      <c r="W82" s="32"/>
      <c r="X82" s="32"/>
      <c r="Y82" s="32"/>
      <c r="Z82" s="32"/>
    </row>
    <row r="83" spans="1:26" ht="84" customHeight="1" outlineLevel="1">
      <c r="A83" s="150" t="s">
        <v>363</v>
      </c>
      <c r="B83" s="267"/>
      <c r="C83" s="111" t="s">
        <v>490</v>
      </c>
      <c r="D83" s="52" t="s">
        <v>24</v>
      </c>
      <c r="E83" s="117">
        <v>2107</v>
      </c>
      <c r="F83" s="59">
        <v>2107</v>
      </c>
      <c r="G83" s="254"/>
      <c r="H83" s="256"/>
      <c r="I83" s="100">
        <v>197320</v>
      </c>
      <c r="J83" s="100">
        <v>197320</v>
      </c>
      <c r="K83" s="54">
        <f t="shared" si="3"/>
        <v>0</v>
      </c>
      <c r="L83" s="245"/>
      <c r="M83" s="100">
        <v>197320</v>
      </c>
      <c r="N83" s="40"/>
      <c r="O83" s="40"/>
      <c r="P83" s="40"/>
      <c r="Q83" s="85"/>
      <c r="R83" s="32"/>
      <c r="S83" s="32"/>
      <c r="T83" s="32"/>
      <c r="U83" s="86"/>
      <c r="V83" s="32"/>
      <c r="W83" s="32"/>
      <c r="X83" s="32"/>
      <c r="Y83" s="32"/>
      <c r="Z83" s="32"/>
    </row>
    <row r="84" spans="1:26" ht="84" customHeight="1" outlineLevel="1">
      <c r="A84" s="150" t="s">
        <v>364</v>
      </c>
      <c r="B84" s="267"/>
      <c r="C84" s="111" t="s">
        <v>491</v>
      </c>
      <c r="D84" s="52" t="s">
        <v>24</v>
      </c>
      <c r="E84" s="117">
        <v>1070</v>
      </c>
      <c r="F84" s="59">
        <v>1461</v>
      </c>
      <c r="G84" s="254"/>
      <c r="H84" s="256"/>
      <c r="I84" s="100">
        <v>276954</v>
      </c>
      <c r="J84" s="100">
        <v>275560</v>
      </c>
      <c r="K84" s="54">
        <f t="shared" si="3"/>
        <v>-1394</v>
      </c>
      <c r="L84" s="245" t="s">
        <v>599</v>
      </c>
      <c r="M84" s="100">
        <v>275560</v>
      </c>
      <c r="N84" s="40"/>
      <c r="O84" s="40"/>
      <c r="P84" s="40"/>
      <c r="Q84" s="85"/>
      <c r="R84" s="32"/>
      <c r="S84" s="32"/>
      <c r="T84" s="32"/>
      <c r="U84" s="86"/>
      <c r="V84" s="32"/>
      <c r="W84" s="32"/>
      <c r="X84" s="32"/>
      <c r="Y84" s="32"/>
      <c r="Z84" s="32"/>
    </row>
    <row r="85" spans="1:26" ht="84" customHeight="1" outlineLevel="1">
      <c r="A85" s="150" t="s">
        <v>365</v>
      </c>
      <c r="B85" s="267"/>
      <c r="C85" s="111" t="s">
        <v>492</v>
      </c>
      <c r="D85" s="52" t="s">
        <v>24</v>
      </c>
      <c r="E85" s="117">
        <v>686</v>
      </c>
      <c r="F85" s="59">
        <v>560</v>
      </c>
      <c r="G85" s="254"/>
      <c r="H85" s="256"/>
      <c r="I85" s="100">
        <v>63859</v>
      </c>
      <c r="J85" s="100">
        <v>52150</v>
      </c>
      <c r="K85" s="54">
        <f t="shared" si="3"/>
        <v>-11709</v>
      </c>
      <c r="L85" s="245" t="s">
        <v>599</v>
      </c>
      <c r="M85" s="100">
        <v>52150</v>
      </c>
      <c r="N85" s="40"/>
      <c r="O85" s="40"/>
      <c r="P85" s="40"/>
      <c r="Q85" s="85"/>
      <c r="R85" s="32"/>
      <c r="S85" s="32"/>
      <c r="T85" s="32"/>
      <c r="U85" s="86"/>
      <c r="V85" s="32"/>
      <c r="W85" s="32"/>
      <c r="X85" s="32"/>
      <c r="Y85" s="32"/>
      <c r="Z85" s="32"/>
    </row>
    <row r="86" spans="1:26" ht="84" customHeight="1" outlineLevel="1">
      <c r="A86" s="150" t="s">
        <v>366</v>
      </c>
      <c r="B86" s="267"/>
      <c r="C86" s="111" t="s">
        <v>493</v>
      </c>
      <c r="D86" s="52" t="s">
        <v>24</v>
      </c>
      <c r="E86" s="117">
        <v>1211</v>
      </c>
      <c r="F86" s="59">
        <v>1233</v>
      </c>
      <c r="G86" s="254"/>
      <c r="H86" s="256"/>
      <c r="I86" s="100">
        <v>122532</v>
      </c>
      <c r="J86" s="100">
        <v>122532</v>
      </c>
      <c r="K86" s="54">
        <f t="shared" si="3"/>
        <v>0</v>
      </c>
      <c r="L86" s="245"/>
      <c r="M86" s="100">
        <v>122532</v>
      </c>
      <c r="N86" s="40"/>
      <c r="O86" s="40"/>
      <c r="P86" s="40"/>
      <c r="Q86" s="85"/>
      <c r="R86" s="32"/>
      <c r="S86" s="32"/>
      <c r="T86" s="32"/>
      <c r="U86" s="86"/>
      <c r="V86" s="32"/>
      <c r="W86" s="32"/>
      <c r="X86" s="32"/>
      <c r="Y86" s="32"/>
      <c r="Z86" s="32"/>
    </row>
    <row r="87" spans="1:26" ht="84" customHeight="1" outlineLevel="1">
      <c r="A87" s="150" t="s">
        <v>367</v>
      </c>
      <c r="B87" s="267"/>
      <c r="C87" s="111" t="s">
        <v>494</v>
      </c>
      <c r="D87" s="52" t="s">
        <v>24</v>
      </c>
      <c r="E87" s="117">
        <v>1607</v>
      </c>
      <c r="F87" s="59">
        <v>1759</v>
      </c>
      <c r="G87" s="254"/>
      <c r="H87" s="256"/>
      <c r="I87" s="100">
        <v>287085</v>
      </c>
      <c r="J87" s="100">
        <v>287085</v>
      </c>
      <c r="K87" s="54">
        <f t="shared" si="3"/>
        <v>0</v>
      </c>
      <c r="L87" s="245"/>
      <c r="M87" s="100">
        <v>287085</v>
      </c>
      <c r="N87" s="40"/>
      <c r="O87" s="40"/>
      <c r="P87" s="40"/>
      <c r="Q87" s="85"/>
      <c r="R87" s="32"/>
      <c r="S87" s="32"/>
      <c r="T87" s="32"/>
      <c r="U87" s="86"/>
      <c r="V87" s="32"/>
      <c r="W87" s="32"/>
      <c r="X87" s="32"/>
      <c r="Y87" s="32"/>
      <c r="Z87" s="32"/>
    </row>
    <row r="88" spans="1:26" ht="84" customHeight="1" outlineLevel="1">
      <c r="A88" s="150" t="s">
        <v>368</v>
      </c>
      <c r="B88" s="267"/>
      <c r="C88" s="111" t="s">
        <v>495</v>
      </c>
      <c r="D88" s="52" t="s">
        <v>24</v>
      </c>
      <c r="E88" s="117">
        <v>2535</v>
      </c>
      <c r="F88" s="59">
        <v>2041</v>
      </c>
      <c r="G88" s="254"/>
      <c r="H88" s="256"/>
      <c r="I88" s="100">
        <v>108387</v>
      </c>
      <c r="J88" s="100">
        <v>87276</v>
      </c>
      <c r="K88" s="54">
        <f t="shared" si="3"/>
        <v>-21111</v>
      </c>
      <c r="L88" s="245" t="s">
        <v>599</v>
      </c>
      <c r="M88" s="100">
        <v>87276</v>
      </c>
      <c r="N88" s="40"/>
      <c r="O88" s="40"/>
      <c r="P88" s="40"/>
      <c r="Q88" s="85"/>
      <c r="R88" s="32"/>
      <c r="S88" s="32"/>
      <c r="T88" s="32"/>
      <c r="U88" s="86"/>
      <c r="V88" s="32"/>
      <c r="W88" s="32"/>
      <c r="X88" s="32"/>
      <c r="Y88" s="32"/>
      <c r="Z88" s="32"/>
    </row>
    <row r="89" spans="1:26" ht="94.5" customHeight="1" outlineLevel="1">
      <c r="A89" s="150" t="s">
        <v>369</v>
      </c>
      <c r="B89" s="267"/>
      <c r="C89" s="111" t="s">
        <v>496</v>
      </c>
      <c r="D89" s="52" t="s">
        <v>24</v>
      </c>
      <c r="E89" s="117">
        <v>1337</v>
      </c>
      <c r="F89" s="59">
        <v>1062</v>
      </c>
      <c r="G89" s="254"/>
      <c r="H89" s="256"/>
      <c r="I89" s="100">
        <v>60011.42308</v>
      </c>
      <c r="J89" s="100">
        <v>47687.5</v>
      </c>
      <c r="K89" s="54">
        <f t="shared" si="3"/>
        <v>-12323.92308</v>
      </c>
      <c r="L89" s="245" t="s">
        <v>599</v>
      </c>
      <c r="M89" s="100">
        <v>47687.5</v>
      </c>
      <c r="N89" s="40"/>
      <c r="O89" s="40"/>
      <c r="P89" s="40"/>
      <c r="Q89" s="85"/>
      <c r="R89" s="32"/>
      <c r="S89" s="32"/>
      <c r="T89" s="32"/>
      <c r="U89" s="86"/>
      <c r="V89" s="32"/>
      <c r="W89" s="32"/>
      <c r="X89" s="32"/>
      <c r="Y89" s="32"/>
      <c r="Z89" s="32"/>
    </row>
    <row r="90" spans="1:26" ht="84" customHeight="1" outlineLevel="1">
      <c r="A90" s="150" t="s">
        <v>370</v>
      </c>
      <c r="B90" s="267"/>
      <c r="C90" s="111" t="s">
        <v>497</v>
      </c>
      <c r="D90" s="52" t="s">
        <v>24</v>
      </c>
      <c r="E90" s="117">
        <v>2834</v>
      </c>
      <c r="F90" s="59">
        <v>2834</v>
      </c>
      <c r="G90" s="254"/>
      <c r="H90" s="256"/>
      <c r="I90" s="100">
        <v>116373</v>
      </c>
      <c r="J90" s="100">
        <v>116373</v>
      </c>
      <c r="K90" s="54">
        <f t="shared" si="3"/>
        <v>0</v>
      </c>
      <c r="L90" s="245"/>
      <c r="M90" s="100">
        <v>116373</v>
      </c>
      <c r="N90" s="40"/>
      <c r="O90" s="40"/>
      <c r="P90" s="40"/>
      <c r="Q90" s="85"/>
      <c r="R90" s="32"/>
      <c r="S90" s="32"/>
      <c r="T90" s="32"/>
      <c r="U90" s="86"/>
      <c r="V90" s="32"/>
      <c r="W90" s="32"/>
      <c r="X90" s="32"/>
      <c r="Y90" s="32"/>
      <c r="Z90" s="32"/>
    </row>
    <row r="91" spans="1:26" ht="31.5" customHeight="1">
      <c r="A91" s="148" t="s">
        <v>64</v>
      </c>
      <c r="B91" s="267"/>
      <c r="C91" s="115" t="s">
        <v>219</v>
      </c>
      <c r="D91" s="156" t="s">
        <v>264</v>
      </c>
      <c r="E91" s="119">
        <f>E92</f>
        <v>14</v>
      </c>
      <c r="F91" s="119">
        <f>F92</f>
        <v>8</v>
      </c>
      <c r="G91" s="254"/>
      <c r="H91" s="256"/>
      <c r="I91" s="119">
        <f>I92</f>
        <v>25029</v>
      </c>
      <c r="J91" s="119">
        <f>J92</f>
        <v>21368.356</v>
      </c>
      <c r="K91" s="36">
        <f t="shared" si="3"/>
        <v>-3660.6440000000002</v>
      </c>
      <c r="L91" s="246"/>
      <c r="M91" s="119">
        <f>M92</f>
        <v>21368.356</v>
      </c>
      <c r="N91" s="40"/>
      <c r="O91" s="40"/>
      <c r="P91" s="40"/>
      <c r="Q91" s="85"/>
      <c r="R91" s="32"/>
      <c r="S91" s="32"/>
      <c r="T91" s="32"/>
      <c r="U91" s="86"/>
      <c r="V91" s="32"/>
      <c r="W91" s="32"/>
      <c r="X91" s="32"/>
      <c r="Y91" s="32"/>
      <c r="Z91" s="32"/>
    </row>
    <row r="92" spans="1:26" ht="30" customHeight="1">
      <c r="A92" s="150" t="s">
        <v>50</v>
      </c>
      <c r="B92" s="267"/>
      <c r="C92" s="124" t="s">
        <v>220</v>
      </c>
      <c r="D92" s="157" t="s">
        <v>264</v>
      </c>
      <c r="E92" s="122">
        <f>SUM(E93:E106)</f>
        <v>14</v>
      </c>
      <c r="F92" s="122">
        <f>SUM(F93:F106)</f>
        <v>8</v>
      </c>
      <c r="G92" s="254"/>
      <c r="H92" s="256"/>
      <c r="I92" s="122">
        <v>25029</v>
      </c>
      <c r="J92" s="122">
        <f>SUM(J93:J106)</f>
        <v>21368.356</v>
      </c>
      <c r="K92" s="54">
        <f>J92-I92</f>
        <v>-3660.6440000000002</v>
      </c>
      <c r="L92" s="246"/>
      <c r="M92" s="122">
        <f>SUM(M93:M106)</f>
        <v>21368.356</v>
      </c>
      <c r="N92" s="40"/>
      <c r="O92" s="40"/>
      <c r="P92" s="40"/>
      <c r="Q92" s="85"/>
      <c r="R92" s="32"/>
      <c r="S92" s="32"/>
      <c r="T92" s="32"/>
      <c r="U92" s="86"/>
      <c r="V92" s="32"/>
      <c r="W92" s="32"/>
      <c r="X92" s="32"/>
      <c r="Y92" s="32"/>
      <c r="Z92" s="32"/>
    </row>
    <row r="93" spans="1:26" ht="69.75" customHeight="1" outlineLevel="1">
      <c r="A93" s="150" t="s">
        <v>50</v>
      </c>
      <c r="B93" s="267"/>
      <c r="C93" s="111" t="s">
        <v>498</v>
      </c>
      <c r="D93" s="155" t="s">
        <v>264</v>
      </c>
      <c r="E93" s="117">
        <v>1</v>
      </c>
      <c r="F93" s="117">
        <v>1</v>
      </c>
      <c r="G93" s="254"/>
      <c r="H93" s="256"/>
      <c r="I93" s="100">
        <v>2463.69</v>
      </c>
      <c r="J93" s="100">
        <v>2463.69</v>
      </c>
      <c r="K93" s="54">
        <f t="shared" si="3"/>
        <v>0</v>
      </c>
      <c r="L93" s="246"/>
      <c r="M93" s="100">
        <v>2463.69</v>
      </c>
      <c r="N93" s="40"/>
      <c r="O93" s="40"/>
      <c r="P93" s="40"/>
      <c r="Q93" s="85"/>
      <c r="R93" s="32"/>
      <c r="S93" s="32"/>
      <c r="T93" s="32"/>
      <c r="U93" s="86"/>
      <c r="V93" s="32"/>
      <c r="W93" s="32"/>
      <c r="X93" s="32"/>
      <c r="Y93" s="32"/>
      <c r="Z93" s="32"/>
    </row>
    <row r="94" spans="1:26" ht="68.25" customHeight="1" outlineLevel="1">
      <c r="A94" s="150" t="s">
        <v>51</v>
      </c>
      <c r="B94" s="267"/>
      <c r="C94" s="111" t="s">
        <v>469</v>
      </c>
      <c r="D94" s="155" t="s">
        <v>264</v>
      </c>
      <c r="E94" s="117">
        <v>1</v>
      </c>
      <c r="F94" s="117">
        <v>1</v>
      </c>
      <c r="G94" s="254"/>
      <c r="H94" s="256"/>
      <c r="I94" s="100">
        <v>996.84</v>
      </c>
      <c r="J94" s="100">
        <v>996.84</v>
      </c>
      <c r="K94" s="54">
        <f t="shared" si="3"/>
        <v>0</v>
      </c>
      <c r="L94" s="246"/>
      <c r="M94" s="100">
        <v>996.84</v>
      </c>
      <c r="N94" s="40"/>
      <c r="O94" s="40"/>
      <c r="P94" s="40"/>
      <c r="Q94" s="85"/>
      <c r="R94" s="32"/>
      <c r="S94" s="32"/>
      <c r="T94" s="32"/>
      <c r="U94" s="86"/>
      <c r="V94" s="32"/>
      <c r="W94" s="32"/>
      <c r="X94" s="32"/>
      <c r="Y94" s="32"/>
      <c r="Z94" s="32"/>
    </row>
    <row r="95" spans="1:26" s="14" customFormat="1" ht="47.25" customHeight="1">
      <c r="A95" s="150" t="s">
        <v>240</v>
      </c>
      <c r="B95" s="267"/>
      <c r="C95" s="58" t="s">
        <v>470</v>
      </c>
      <c r="D95" s="155" t="s">
        <v>264</v>
      </c>
      <c r="E95" s="117">
        <v>1</v>
      </c>
      <c r="F95" s="117">
        <v>1</v>
      </c>
      <c r="G95" s="254"/>
      <c r="H95" s="256"/>
      <c r="I95" s="100">
        <v>6745.4120000000003</v>
      </c>
      <c r="J95" s="100">
        <v>6745.4120000000003</v>
      </c>
      <c r="K95" s="54">
        <f t="shared" si="3"/>
        <v>0</v>
      </c>
      <c r="L95" s="246"/>
      <c r="M95" s="100">
        <v>6745.4120000000003</v>
      </c>
      <c r="N95" s="40"/>
      <c r="O95" s="40"/>
      <c r="P95" s="40"/>
      <c r="Q95" s="85"/>
      <c r="R95" s="32"/>
      <c r="S95" s="32"/>
      <c r="T95" s="32"/>
      <c r="U95" s="86"/>
      <c r="V95" s="32"/>
      <c r="W95" s="32"/>
      <c r="X95" s="32"/>
      <c r="Y95" s="32"/>
      <c r="Z95" s="32"/>
    </row>
    <row r="96" spans="1:26" s="14" customFormat="1" ht="47.25" customHeight="1">
      <c r="A96" s="150" t="s">
        <v>243</v>
      </c>
      <c r="B96" s="267"/>
      <c r="C96" s="111" t="s">
        <v>471</v>
      </c>
      <c r="D96" s="155" t="s">
        <v>264</v>
      </c>
      <c r="E96" s="117">
        <v>1</v>
      </c>
      <c r="F96" s="117">
        <v>1</v>
      </c>
      <c r="G96" s="254"/>
      <c r="H96" s="256"/>
      <c r="I96" s="100">
        <v>5097.4139999999998</v>
      </c>
      <c r="J96" s="100">
        <v>5097.4139999999998</v>
      </c>
      <c r="K96" s="54">
        <f t="shared" si="3"/>
        <v>0</v>
      </c>
      <c r="L96" s="246"/>
      <c r="M96" s="100">
        <v>5097.4139999999998</v>
      </c>
      <c r="N96" s="40"/>
      <c r="O96" s="40"/>
      <c r="P96" s="40"/>
      <c r="Q96" s="85"/>
      <c r="R96" s="32"/>
      <c r="S96" s="32"/>
      <c r="T96" s="32"/>
      <c r="U96" s="86"/>
      <c r="V96" s="32"/>
      <c r="W96" s="32"/>
      <c r="X96" s="32"/>
      <c r="Y96" s="32"/>
      <c r="Z96" s="32"/>
    </row>
    <row r="97" spans="1:26" ht="69.75" customHeight="1" outlineLevel="1">
      <c r="A97" s="150" t="s">
        <v>569</v>
      </c>
      <c r="B97" s="267"/>
      <c r="C97" s="111" t="s">
        <v>499</v>
      </c>
      <c r="D97" s="155" t="s">
        <v>264</v>
      </c>
      <c r="E97" s="117">
        <v>1</v>
      </c>
      <c r="F97" s="117">
        <v>0</v>
      </c>
      <c r="G97" s="254"/>
      <c r="H97" s="256"/>
      <c r="I97" s="100">
        <v>600</v>
      </c>
      <c r="J97" s="100">
        <v>0</v>
      </c>
      <c r="K97" s="54">
        <f t="shared" si="3"/>
        <v>-600</v>
      </c>
      <c r="L97" s="245" t="s">
        <v>599</v>
      </c>
      <c r="M97" s="100">
        <v>0</v>
      </c>
      <c r="N97" s="40"/>
      <c r="O97" s="40"/>
      <c r="P97" s="40"/>
      <c r="Q97" s="85"/>
      <c r="R97" s="32"/>
      <c r="S97" s="32"/>
      <c r="T97" s="32"/>
      <c r="U97" s="86"/>
      <c r="V97" s="32"/>
      <c r="W97" s="32"/>
      <c r="X97" s="32"/>
      <c r="Y97" s="32"/>
      <c r="Z97" s="32"/>
    </row>
    <row r="98" spans="1:26" ht="96" customHeight="1" outlineLevel="1">
      <c r="A98" s="150" t="s">
        <v>570</v>
      </c>
      <c r="B98" s="267"/>
      <c r="C98" s="111" t="s">
        <v>500</v>
      </c>
      <c r="D98" s="155" t="s">
        <v>264</v>
      </c>
      <c r="E98" s="117">
        <v>1</v>
      </c>
      <c r="F98" s="117">
        <v>0</v>
      </c>
      <c r="G98" s="254"/>
      <c r="H98" s="256"/>
      <c r="I98" s="100">
        <v>870</v>
      </c>
      <c r="J98" s="100">
        <v>598</v>
      </c>
      <c r="K98" s="54">
        <f t="shared" si="3"/>
        <v>-272</v>
      </c>
      <c r="L98" s="231" t="s">
        <v>599</v>
      </c>
      <c r="M98" s="100">
        <v>598</v>
      </c>
      <c r="N98" s="40"/>
      <c r="O98" s="40"/>
      <c r="P98" s="40"/>
      <c r="Q98" s="85"/>
      <c r="R98" s="32"/>
      <c r="S98" s="32"/>
      <c r="T98" s="32"/>
      <c r="U98" s="86"/>
      <c r="V98" s="32"/>
      <c r="W98" s="32"/>
      <c r="X98" s="32"/>
      <c r="Y98" s="32"/>
      <c r="Z98" s="32"/>
    </row>
    <row r="99" spans="1:26" ht="113.25" customHeight="1" outlineLevel="1">
      <c r="A99" s="150" t="s">
        <v>571</v>
      </c>
      <c r="B99" s="267"/>
      <c r="C99" s="98" t="s">
        <v>501</v>
      </c>
      <c r="D99" s="155" t="s">
        <v>264</v>
      </c>
      <c r="E99" s="117">
        <v>1</v>
      </c>
      <c r="F99" s="117">
        <v>0</v>
      </c>
      <c r="G99" s="254"/>
      <c r="H99" s="256"/>
      <c r="I99" s="100">
        <v>555</v>
      </c>
      <c r="J99" s="100">
        <v>309</v>
      </c>
      <c r="K99" s="54">
        <f t="shared" si="3"/>
        <v>-246</v>
      </c>
      <c r="L99" s="231" t="s">
        <v>599</v>
      </c>
      <c r="M99" s="100">
        <v>309</v>
      </c>
      <c r="N99" s="40"/>
      <c r="O99" s="40"/>
      <c r="P99" s="40"/>
      <c r="Q99" s="85"/>
      <c r="R99" s="32"/>
      <c r="S99" s="32"/>
      <c r="T99" s="32"/>
      <c r="U99" s="86"/>
      <c r="V99" s="32"/>
      <c r="W99" s="32"/>
      <c r="X99" s="32"/>
      <c r="Y99" s="32"/>
      <c r="Z99" s="32"/>
    </row>
    <row r="100" spans="1:26" ht="90.75" customHeight="1" outlineLevel="1">
      <c r="A100" s="150" t="s">
        <v>572</v>
      </c>
      <c r="B100" s="267"/>
      <c r="C100" s="111" t="s">
        <v>502</v>
      </c>
      <c r="D100" s="155" t="s">
        <v>264</v>
      </c>
      <c r="E100" s="117">
        <v>1</v>
      </c>
      <c r="F100" s="117">
        <v>1</v>
      </c>
      <c r="G100" s="254"/>
      <c r="H100" s="256"/>
      <c r="I100" s="100">
        <v>628</v>
      </c>
      <c r="J100" s="100">
        <v>628</v>
      </c>
      <c r="K100" s="54">
        <f t="shared" si="3"/>
        <v>0</v>
      </c>
      <c r="L100" s="110"/>
      <c r="M100" s="100">
        <v>628</v>
      </c>
      <c r="N100" s="40"/>
      <c r="O100" s="40"/>
      <c r="P100" s="40"/>
      <c r="Q100" s="85"/>
      <c r="R100" s="32"/>
      <c r="S100" s="32"/>
      <c r="T100" s="32"/>
      <c r="U100" s="86"/>
      <c r="V100" s="32"/>
      <c r="W100" s="32"/>
      <c r="X100" s="32"/>
      <c r="Y100" s="32"/>
      <c r="Z100" s="32"/>
    </row>
    <row r="101" spans="1:26" ht="86.25" customHeight="1" outlineLevel="1">
      <c r="A101" s="150" t="s">
        <v>573</v>
      </c>
      <c r="B101" s="267"/>
      <c r="C101" s="111" t="s">
        <v>503</v>
      </c>
      <c r="D101" s="155" t="s">
        <v>264</v>
      </c>
      <c r="E101" s="117">
        <v>1</v>
      </c>
      <c r="F101" s="117">
        <v>1</v>
      </c>
      <c r="G101" s="254"/>
      <c r="H101" s="256"/>
      <c r="I101" s="100">
        <v>1878</v>
      </c>
      <c r="J101" s="100">
        <v>1241</v>
      </c>
      <c r="K101" s="54">
        <f t="shared" si="3"/>
        <v>-637</v>
      </c>
      <c r="L101" s="231" t="s">
        <v>599</v>
      </c>
      <c r="M101" s="100">
        <v>1241</v>
      </c>
      <c r="N101" s="40"/>
      <c r="O101" s="40"/>
      <c r="P101" s="40"/>
      <c r="Q101" s="85"/>
      <c r="R101" s="32"/>
      <c r="S101" s="32"/>
      <c r="T101" s="32"/>
      <c r="U101" s="86"/>
      <c r="V101" s="32"/>
      <c r="W101" s="32"/>
      <c r="X101" s="32"/>
      <c r="Y101" s="32"/>
      <c r="Z101" s="32"/>
    </row>
    <row r="102" spans="1:26" ht="91.5" customHeight="1" outlineLevel="1">
      <c r="A102" s="150" t="s">
        <v>574</v>
      </c>
      <c r="B102" s="267"/>
      <c r="C102" s="111" t="s">
        <v>504</v>
      </c>
      <c r="D102" s="155" t="s">
        <v>264</v>
      </c>
      <c r="E102" s="117">
        <v>1</v>
      </c>
      <c r="F102" s="117">
        <v>1</v>
      </c>
      <c r="G102" s="254"/>
      <c r="H102" s="256"/>
      <c r="I102" s="100">
        <v>231</v>
      </c>
      <c r="J102" s="100">
        <v>231</v>
      </c>
      <c r="K102" s="54">
        <f t="shared" si="3"/>
        <v>0</v>
      </c>
      <c r="L102" s="110"/>
      <c r="M102" s="100">
        <v>231</v>
      </c>
      <c r="N102" s="40"/>
      <c r="O102" s="40"/>
      <c r="P102" s="40"/>
      <c r="Q102" s="85"/>
      <c r="R102" s="32"/>
      <c r="S102" s="32"/>
      <c r="T102" s="32"/>
      <c r="U102" s="86"/>
      <c r="V102" s="32"/>
      <c r="W102" s="32"/>
      <c r="X102" s="32"/>
      <c r="Y102" s="32"/>
      <c r="Z102" s="32"/>
    </row>
    <row r="103" spans="1:26" ht="84" customHeight="1" outlineLevel="1">
      <c r="A103" s="150" t="s">
        <v>575</v>
      </c>
      <c r="B103" s="267"/>
      <c r="C103" s="111" t="s">
        <v>479</v>
      </c>
      <c r="D103" s="155" t="s">
        <v>264</v>
      </c>
      <c r="E103" s="117">
        <v>1</v>
      </c>
      <c r="F103" s="117">
        <v>0</v>
      </c>
      <c r="G103" s="254"/>
      <c r="H103" s="256"/>
      <c r="I103" s="100">
        <v>316</v>
      </c>
      <c r="J103" s="100">
        <v>316</v>
      </c>
      <c r="K103" s="54">
        <f t="shared" si="3"/>
        <v>0</v>
      </c>
      <c r="L103" s="110"/>
      <c r="M103" s="100">
        <v>316</v>
      </c>
      <c r="N103" s="40"/>
      <c r="O103" s="40"/>
      <c r="P103" s="40"/>
      <c r="Q103" s="85"/>
      <c r="R103" s="32"/>
      <c r="S103" s="32"/>
      <c r="T103" s="32"/>
      <c r="U103" s="86"/>
      <c r="V103" s="32"/>
      <c r="W103" s="32"/>
      <c r="X103" s="32"/>
      <c r="Y103" s="32"/>
      <c r="Z103" s="32"/>
    </row>
    <row r="104" spans="1:26" ht="93.75" customHeight="1" outlineLevel="1">
      <c r="A104" s="150" t="s">
        <v>576</v>
      </c>
      <c r="B104" s="267"/>
      <c r="C104" s="111" t="s">
        <v>505</v>
      </c>
      <c r="D104" s="155" t="s">
        <v>264</v>
      </c>
      <c r="E104" s="117">
        <v>1</v>
      </c>
      <c r="F104" s="117">
        <v>0</v>
      </c>
      <c r="G104" s="254"/>
      <c r="H104" s="256"/>
      <c r="I104" s="100">
        <v>572</v>
      </c>
      <c r="J104" s="100">
        <v>416</v>
      </c>
      <c r="K104" s="54">
        <f t="shared" si="3"/>
        <v>-156</v>
      </c>
      <c r="L104" s="231" t="s">
        <v>599</v>
      </c>
      <c r="M104" s="100">
        <v>416</v>
      </c>
      <c r="N104" s="40"/>
      <c r="O104" s="40"/>
      <c r="P104" s="40"/>
      <c r="Q104" s="85"/>
      <c r="R104" s="32"/>
      <c r="S104" s="32"/>
      <c r="T104" s="32"/>
      <c r="U104" s="86"/>
      <c r="V104" s="32"/>
      <c r="W104" s="32"/>
      <c r="X104" s="32"/>
      <c r="Y104" s="32"/>
      <c r="Z104" s="32"/>
    </row>
    <row r="105" spans="1:26" ht="69.75" customHeight="1" outlineLevel="1">
      <c r="A105" s="150" t="s">
        <v>577</v>
      </c>
      <c r="B105" s="267"/>
      <c r="C105" s="111" t="s">
        <v>506</v>
      </c>
      <c r="D105" s="155" t="s">
        <v>264</v>
      </c>
      <c r="E105" s="117">
        <v>1</v>
      </c>
      <c r="F105" s="117">
        <v>1</v>
      </c>
      <c r="G105" s="254"/>
      <c r="H105" s="256"/>
      <c r="I105" s="100">
        <v>1160</v>
      </c>
      <c r="J105" s="100">
        <v>1160</v>
      </c>
      <c r="K105" s="54">
        <f t="shared" si="3"/>
        <v>0</v>
      </c>
      <c r="L105" s="110"/>
      <c r="M105" s="100">
        <v>1160</v>
      </c>
      <c r="N105" s="40"/>
      <c r="O105" s="40"/>
      <c r="P105" s="40"/>
      <c r="Q105" s="85"/>
      <c r="R105" s="32"/>
      <c r="S105" s="32"/>
      <c r="T105" s="32"/>
      <c r="U105" s="86"/>
      <c r="V105" s="32"/>
      <c r="W105" s="32"/>
      <c r="X105" s="32"/>
      <c r="Y105" s="32"/>
      <c r="Z105" s="32"/>
    </row>
    <row r="106" spans="1:26" ht="69.75" customHeight="1" outlineLevel="1">
      <c r="A106" s="150" t="s">
        <v>578</v>
      </c>
      <c r="B106" s="267"/>
      <c r="C106" s="111" t="s">
        <v>507</v>
      </c>
      <c r="D106" s="155" t="s">
        <v>264</v>
      </c>
      <c r="E106" s="117">
        <v>1</v>
      </c>
      <c r="F106" s="117">
        <v>0</v>
      </c>
      <c r="G106" s="254"/>
      <c r="H106" s="256"/>
      <c r="I106" s="100">
        <v>2915</v>
      </c>
      <c r="J106" s="100">
        <v>1166</v>
      </c>
      <c r="K106" s="37">
        <f t="shared" si="3"/>
        <v>-1749</v>
      </c>
      <c r="L106" s="231" t="s">
        <v>599</v>
      </c>
      <c r="M106" s="100">
        <v>1166</v>
      </c>
      <c r="N106" s="40"/>
      <c r="O106" s="40"/>
      <c r="P106" s="40"/>
      <c r="Q106" s="85"/>
      <c r="R106" s="32"/>
      <c r="S106" s="32"/>
      <c r="T106" s="32"/>
      <c r="U106" s="86"/>
      <c r="V106" s="32"/>
      <c r="W106" s="32"/>
      <c r="X106" s="32"/>
      <c r="Y106" s="32"/>
      <c r="Z106" s="32"/>
    </row>
    <row r="107" spans="1:26" s="222" customFormat="1" ht="39" customHeight="1" outlineLevel="1">
      <c r="A107" s="148" t="s">
        <v>78</v>
      </c>
      <c r="B107" s="267"/>
      <c r="C107" s="115" t="s">
        <v>104</v>
      </c>
      <c r="D107" s="156" t="s">
        <v>100</v>
      </c>
      <c r="E107" s="119">
        <f>E108+E132</f>
        <v>67</v>
      </c>
      <c r="F107" s="119">
        <f>F108+F132</f>
        <v>59</v>
      </c>
      <c r="G107" s="254"/>
      <c r="H107" s="256"/>
      <c r="I107" s="119">
        <v>169897</v>
      </c>
      <c r="J107" s="119">
        <f>J108+J132+J177</f>
        <v>168370.81699999998</v>
      </c>
      <c r="K107" s="119">
        <f>J107-I107</f>
        <v>-1526.1830000000191</v>
      </c>
      <c r="L107" s="110"/>
      <c r="M107" s="119">
        <f>M108+M132+M177</f>
        <v>168370.81699999998</v>
      </c>
      <c r="N107" s="221"/>
      <c r="O107" s="221"/>
      <c r="P107" s="221"/>
      <c r="Q107" s="240"/>
      <c r="R107" s="41"/>
      <c r="S107" s="41"/>
      <c r="T107" s="41"/>
      <c r="U107" s="241"/>
      <c r="V107" s="41"/>
      <c r="W107" s="41"/>
      <c r="X107" s="41"/>
      <c r="Y107" s="41"/>
      <c r="Z107" s="41"/>
    </row>
    <row r="108" spans="1:26" s="217" customFormat="1" ht="33" customHeight="1" outlineLevel="1">
      <c r="A108" s="149" t="s">
        <v>52</v>
      </c>
      <c r="B108" s="267"/>
      <c r="C108" s="121" t="s">
        <v>104</v>
      </c>
      <c r="D108" s="157" t="s">
        <v>100</v>
      </c>
      <c r="E108" s="122">
        <f>SUM(E109:E131)</f>
        <v>23</v>
      </c>
      <c r="F108" s="122">
        <f>SUM(F109:F131)</f>
        <v>23</v>
      </c>
      <c r="G108" s="254"/>
      <c r="H108" s="256"/>
      <c r="I108" s="122">
        <f>SUM(I109:I131)</f>
        <v>157554.514</v>
      </c>
      <c r="J108" s="122">
        <f>SUM(J109:J131)</f>
        <v>157554.514</v>
      </c>
      <c r="K108" s="37">
        <f t="shared" ref="K108:K176" si="4">J108-I108</f>
        <v>0</v>
      </c>
      <c r="L108" s="110"/>
      <c r="M108" s="122">
        <f>SUM(M109:M131)</f>
        <v>157554.514</v>
      </c>
      <c r="N108" s="215"/>
      <c r="O108" s="215"/>
      <c r="P108" s="215"/>
      <c r="Q108" s="238"/>
      <c r="R108" s="216"/>
      <c r="S108" s="216"/>
      <c r="T108" s="216"/>
      <c r="U108" s="239"/>
      <c r="V108" s="216"/>
      <c r="W108" s="216"/>
      <c r="X108" s="216"/>
      <c r="Y108" s="216"/>
      <c r="Z108" s="216"/>
    </row>
    <row r="109" spans="1:26" s="14" customFormat="1" ht="83.25" customHeight="1" outlineLevel="1">
      <c r="A109" s="150" t="s">
        <v>136</v>
      </c>
      <c r="B109" s="267"/>
      <c r="C109" s="111" t="s">
        <v>508</v>
      </c>
      <c r="D109" s="155" t="s">
        <v>100</v>
      </c>
      <c r="E109" s="117">
        <v>1</v>
      </c>
      <c r="F109" s="117">
        <v>1</v>
      </c>
      <c r="G109" s="254"/>
      <c r="H109" s="256"/>
      <c r="I109" s="100">
        <v>5456.65</v>
      </c>
      <c r="J109" s="100">
        <v>5456.65</v>
      </c>
      <c r="K109" s="37">
        <f t="shared" si="4"/>
        <v>0</v>
      </c>
      <c r="L109" s="68"/>
      <c r="M109" s="100">
        <v>5456.65</v>
      </c>
      <c r="N109" s="40"/>
      <c r="O109" s="40"/>
      <c r="P109" s="40"/>
      <c r="Q109" s="85"/>
      <c r="R109" s="32"/>
      <c r="S109" s="32"/>
      <c r="T109" s="32"/>
      <c r="U109" s="86"/>
      <c r="V109" s="32"/>
      <c r="W109" s="32"/>
      <c r="X109" s="32"/>
      <c r="Y109" s="32"/>
      <c r="Z109" s="32"/>
    </row>
    <row r="110" spans="1:26" s="14" customFormat="1" ht="108.75" customHeight="1">
      <c r="A110" s="150" t="s">
        <v>137</v>
      </c>
      <c r="B110" s="267"/>
      <c r="C110" s="111" t="s">
        <v>509</v>
      </c>
      <c r="D110" s="155" t="s">
        <v>100</v>
      </c>
      <c r="E110" s="117">
        <v>1</v>
      </c>
      <c r="F110" s="117">
        <v>1</v>
      </c>
      <c r="G110" s="254"/>
      <c r="H110" s="256"/>
      <c r="I110" s="100">
        <v>7938.5</v>
      </c>
      <c r="J110" s="100">
        <v>7938.5</v>
      </c>
      <c r="K110" s="37">
        <f t="shared" si="4"/>
        <v>0</v>
      </c>
      <c r="L110" s="109"/>
      <c r="M110" s="100">
        <v>7938.5</v>
      </c>
      <c r="N110" s="40"/>
      <c r="O110" s="40"/>
      <c r="P110" s="40"/>
      <c r="Q110" s="85"/>
      <c r="R110" s="32"/>
      <c r="S110" s="32"/>
      <c r="T110" s="32"/>
      <c r="U110" s="86"/>
      <c r="V110" s="32"/>
      <c r="W110" s="32"/>
      <c r="X110" s="32"/>
      <c r="Y110" s="32"/>
      <c r="Z110" s="32"/>
    </row>
    <row r="111" spans="1:26" s="14" customFormat="1" ht="96.75" customHeight="1">
      <c r="A111" s="150" t="s">
        <v>253</v>
      </c>
      <c r="B111" s="267"/>
      <c r="C111" s="111" t="s">
        <v>510</v>
      </c>
      <c r="D111" s="155" t="s">
        <v>100</v>
      </c>
      <c r="E111" s="117">
        <v>1</v>
      </c>
      <c r="F111" s="117">
        <v>1</v>
      </c>
      <c r="G111" s="254"/>
      <c r="H111" s="256"/>
      <c r="I111" s="100">
        <v>6486.84</v>
      </c>
      <c r="J111" s="100">
        <v>6486.84</v>
      </c>
      <c r="K111" s="37">
        <f t="shared" si="4"/>
        <v>0</v>
      </c>
      <c r="L111" s="110"/>
      <c r="M111" s="100">
        <v>6486.84</v>
      </c>
      <c r="N111" s="40"/>
      <c r="O111" s="40"/>
      <c r="P111" s="40"/>
      <c r="Q111" s="85"/>
      <c r="R111" s="32"/>
      <c r="S111" s="32"/>
      <c r="T111" s="32"/>
      <c r="U111" s="86"/>
      <c r="V111" s="32"/>
      <c r="W111" s="32"/>
      <c r="X111" s="32"/>
      <c r="Y111" s="32"/>
      <c r="Z111" s="32"/>
    </row>
    <row r="112" spans="1:26" s="14" customFormat="1" ht="96" customHeight="1" outlineLevel="1">
      <c r="A112" s="150" t="s">
        <v>254</v>
      </c>
      <c r="B112" s="267"/>
      <c r="C112" s="111" t="s">
        <v>511</v>
      </c>
      <c r="D112" s="155" t="s">
        <v>100</v>
      </c>
      <c r="E112" s="117">
        <v>1</v>
      </c>
      <c r="F112" s="117">
        <v>1</v>
      </c>
      <c r="G112" s="254"/>
      <c r="H112" s="256"/>
      <c r="I112" s="100">
        <v>5740.134</v>
      </c>
      <c r="J112" s="100">
        <v>5740.134</v>
      </c>
      <c r="K112" s="37">
        <f t="shared" si="4"/>
        <v>0</v>
      </c>
      <c r="L112" s="110"/>
      <c r="M112" s="100">
        <v>5740.134</v>
      </c>
      <c r="N112" s="40"/>
      <c r="O112" s="40"/>
      <c r="P112" s="40"/>
      <c r="Q112" s="85"/>
      <c r="R112" s="32"/>
      <c r="S112" s="32"/>
      <c r="T112" s="32"/>
      <c r="U112" s="86"/>
      <c r="V112" s="32"/>
      <c r="W112" s="32"/>
      <c r="X112" s="32"/>
      <c r="Y112" s="32"/>
      <c r="Z112" s="32"/>
    </row>
    <row r="113" spans="1:26" s="14" customFormat="1" ht="59.25" customHeight="1" outlineLevel="1">
      <c r="A113" s="150" t="s">
        <v>255</v>
      </c>
      <c r="B113" s="267"/>
      <c r="C113" s="58" t="s">
        <v>512</v>
      </c>
      <c r="D113" s="155" t="s">
        <v>100</v>
      </c>
      <c r="E113" s="117">
        <v>1</v>
      </c>
      <c r="F113" s="117">
        <v>1</v>
      </c>
      <c r="G113" s="254"/>
      <c r="H113" s="256"/>
      <c r="I113" s="100">
        <v>4416.55</v>
      </c>
      <c r="J113" s="100">
        <v>4416.55</v>
      </c>
      <c r="K113" s="37">
        <f t="shared" si="4"/>
        <v>0</v>
      </c>
      <c r="L113" s="110"/>
      <c r="M113" s="100">
        <v>4416.55</v>
      </c>
      <c r="N113" s="40"/>
      <c r="O113" s="40"/>
      <c r="P113" s="40"/>
      <c r="Q113" s="85"/>
      <c r="R113" s="32"/>
      <c r="S113" s="32"/>
      <c r="T113" s="32"/>
      <c r="U113" s="86"/>
      <c r="V113" s="32"/>
      <c r="W113" s="32"/>
      <c r="X113" s="32"/>
      <c r="Y113" s="32"/>
      <c r="Z113" s="32"/>
    </row>
    <row r="114" spans="1:26" s="14" customFormat="1" ht="125.25" customHeight="1" outlineLevel="1">
      <c r="A114" s="150" t="s">
        <v>256</v>
      </c>
      <c r="B114" s="267"/>
      <c r="C114" s="58" t="s">
        <v>513</v>
      </c>
      <c r="D114" s="155" t="s">
        <v>100</v>
      </c>
      <c r="E114" s="117">
        <v>1</v>
      </c>
      <c r="F114" s="117">
        <v>1</v>
      </c>
      <c r="G114" s="254"/>
      <c r="H114" s="256"/>
      <c r="I114" s="100">
        <v>7156.75</v>
      </c>
      <c r="J114" s="100">
        <v>7156.75</v>
      </c>
      <c r="K114" s="37">
        <f t="shared" si="4"/>
        <v>0</v>
      </c>
      <c r="L114" s="110"/>
      <c r="M114" s="100">
        <v>7156.75</v>
      </c>
      <c r="N114" s="40"/>
      <c r="O114" s="40"/>
      <c r="P114" s="40"/>
      <c r="Q114" s="85"/>
      <c r="R114" s="32"/>
      <c r="S114" s="32"/>
      <c r="T114" s="32"/>
      <c r="U114" s="86"/>
      <c r="V114" s="32"/>
      <c r="W114" s="32"/>
      <c r="X114" s="32"/>
      <c r="Y114" s="32"/>
      <c r="Z114" s="32"/>
    </row>
    <row r="115" spans="1:26" s="14" customFormat="1" ht="59.25" customHeight="1" outlineLevel="1">
      <c r="A115" s="150" t="s">
        <v>257</v>
      </c>
      <c r="B115" s="267"/>
      <c r="C115" s="58" t="s">
        <v>514</v>
      </c>
      <c r="D115" s="155" t="s">
        <v>100</v>
      </c>
      <c r="E115" s="117">
        <v>1</v>
      </c>
      <c r="F115" s="117">
        <v>1</v>
      </c>
      <c r="G115" s="254"/>
      <c r="H115" s="256"/>
      <c r="I115" s="100">
        <v>4561.75</v>
      </c>
      <c r="J115" s="100">
        <v>4561.75</v>
      </c>
      <c r="K115" s="37">
        <f t="shared" si="4"/>
        <v>0</v>
      </c>
      <c r="L115" s="110"/>
      <c r="M115" s="100">
        <v>4561.75</v>
      </c>
      <c r="N115" s="40"/>
      <c r="O115" s="40"/>
      <c r="P115" s="40"/>
      <c r="Q115" s="85"/>
      <c r="R115" s="32"/>
      <c r="S115" s="32"/>
      <c r="T115" s="32"/>
      <c r="U115" s="86"/>
      <c r="V115" s="32"/>
      <c r="W115" s="32"/>
      <c r="X115" s="32"/>
      <c r="Y115" s="32"/>
      <c r="Z115" s="32"/>
    </row>
    <row r="116" spans="1:26" s="14" customFormat="1" ht="59.25" customHeight="1" outlineLevel="1">
      <c r="A116" s="150" t="s">
        <v>258</v>
      </c>
      <c r="B116" s="267"/>
      <c r="C116" s="95" t="s">
        <v>515</v>
      </c>
      <c r="D116" s="155" t="s">
        <v>100</v>
      </c>
      <c r="E116" s="117">
        <v>1</v>
      </c>
      <c r="F116" s="117">
        <v>1</v>
      </c>
      <c r="G116" s="254"/>
      <c r="H116" s="256"/>
      <c r="I116" s="100">
        <v>10366.9</v>
      </c>
      <c r="J116" s="100">
        <v>10366.9</v>
      </c>
      <c r="K116" s="37">
        <f t="shared" si="4"/>
        <v>0</v>
      </c>
      <c r="L116" s="110"/>
      <c r="M116" s="100">
        <v>10366.9</v>
      </c>
      <c r="N116" s="40"/>
      <c r="O116" s="40"/>
      <c r="P116" s="40"/>
      <c r="Q116" s="85"/>
      <c r="R116" s="32"/>
      <c r="S116" s="32"/>
      <c r="T116" s="32"/>
      <c r="U116" s="86"/>
      <c r="V116" s="32"/>
      <c r="W116" s="32"/>
      <c r="X116" s="32"/>
      <c r="Y116" s="32"/>
      <c r="Z116" s="32"/>
    </row>
    <row r="117" spans="1:26" s="14" customFormat="1" ht="59.25" customHeight="1" outlineLevel="1">
      <c r="A117" s="150" t="s">
        <v>259</v>
      </c>
      <c r="B117" s="267"/>
      <c r="C117" s="111" t="s">
        <v>516</v>
      </c>
      <c r="D117" s="52" t="s">
        <v>100</v>
      </c>
      <c r="E117" s="117">
        <v>1</v>
      </c>
      <c r="F117" s="117">
        <v>1</v>
      </c>
      <c r="G117" s="254"/>
      <c r="H117" s="256"/>
      <c r="I117" s="100">
        <v>5245.23</v>
      </c>
      <c r="J117" s="100">
        <v>5245.23</v>
      </c>
      <c r="K117" s="37">
        <f t="shared" si="4"/>
        <v>0</v>
      </c>
      <c r="L117" s="110"/>
      <c r="M117" s="100">
        <v>5245.23</v>
      </c>
      <c r="N117" s="40"/>
      <c r="O117" s="40"/>
      <c r="P117" s="40"/>
      <c r="Q117" s="85"/>
      <c r="R117" s="32"/>
      <c r="S117" s="32"/>
      <c r="T117" s="32"/>
      <c r="U117" s="86"/>
      <c r="V117" s="32"/>
      <c r="W117" s="32"/>
      <c r="X117" s="32"/>
      <c r="Y117" s="32"/>
      <c r="Z117" s="32"/>
    </row>
    <row r="118" spans="1:26" s="14" customFormat="1" ht="59.25" customHeight="1" outlineLevel="1">
      <c r="A118" s="150" t="s">
        <v>260</v>
      </c>
      <c r="B118" s="267"/>
      <c r="C118" s="111" t="s">
        <v>517</v>
      </c>
      <c r="D118" s="52" t="s">
        <v>100</v>
      </c>
      <c r="E118" s="117">
        <v>1</v>
      </c>
      <c r="F118" s="117">
        <v>1</v>
      </c>
      <c r="G118" s="254"/>
      <c r="H118" s="256"/>
      <c r="I118" s="100">
        <v>5146.32</v>
      </c>
      <c r="J118" s="100">
        <v>5146.32</v>
      </c>
      <c r="K118" s="37">
        <f t="shared" si="4"/>
        <v>0</v>
      </c>
      <c r="L118" s="110"/>
      <c r="M118" s="100">
        <v>5146.32</v>
      </c>
      <c r="N118" s="40"/>
      <c r="O118" s="40"/>
      <c r="P118" s="40"/>
      <c r="Q118" s="85"/>
      <c r="R118" s="32"/>
      <c r="S118" s="32"/>
      <c r="T118" s="32"/>
      <c r="U118" s="86"/>
      <c r="V118" s="32"/>
      <c r="W118" s="32"/>
      <c r="X118" s="32"/>
      <c r="Y118" s="32"/>
      <c r="Z118" s="32"/>
    </row>
    <row r="119" spans="1:26" s="14" customFormat="1" ht="59.25" customHeight="1" outlineLevel="1">
      <c r="A119" s="150" t="s">
        <v>261</v>
      </c>
      <c r="B119" s="267"/>
      <c r="C119" s="111" t="s">
        <v>518</v>
      </c>
      <c r="D119" s="52" t="s">
        <v>100</v>
      </c>
      <c r="E119" s="117">
        <v>1</v>
      </c>
      <c r="F119" s="117">
        <v>1</v>
      </c>
      <c r="G119" s="254"/>
      <c r="H119" s="256"/>
      <c r="I119" s="100">
        <v>5187.8500000000004</v>
      </c>
      <c r="J119" s="100">
        <v>5187.8500000000004</v>
      </c>
      <c r="K119" s="37">
        <f t="shared" si="4"/>
        <v>0</v>
      </c>
      <c r="L119" s="110"/>
      <c r="M119" s="100">
        <v>5187.8500000000004</v>
      </c>
      <c r="N119" s="40"/>
      <c r="O119" s="40"/>
      <c r="P119" s="40"/>
      <c r="Q119" s="85"/>
      <c r="R119" s="32"/>
      <c r="S119" s="32"/>
      <c r="T119" s="32"/>
      <c r="U119" s="86"/>
      <c r="V119" s="32"/>
      <c r="W119" s="32"/>
      <c r="X119" s="32"/>
      <c r="Y119" s="32"/>
      <c r="Z119" s="32"/>
    </row>
    <row r="120" spans="1:26" s="14" customFormat="1" ht="59.25" customHeight="1">
      <c r="A120" s="150" t="s">
        <v>262</v>
      </c>
      <c r="B120" s="267"/>
      <c r="C120" s="111" t="s">
        <v>519</v>
      </c>
      <c r="D120" s="52" t="s">
        <v>100</v>
      </c>
      <c r="E120" s="117">
        <v>1</v>
      </c>
      <c r="F120" s="117">
        <v>1</v>
      </c>
      <c r="G120" s="254"/>
      <c r="H120" s="256"/>
      <c r="I120" s="100">
        <v>6936.8</v>
      </c>
      <c r="J120" s="100">
        <v>6936.8</v>
      </c>
      <c r="K120" s="37">
        <f t="shared" si="4"/>
        <v>0</v>
      </c>
      <c r="L120" s="110"/>
      <c r="M120" s="100">
        <v>6936.8</v>
      </c>
      <c r="N120" s="40"/>
      <c r="O120" s="40"/>
      <c r="P120" s="40"/>
      <c r="Q120" s="85"/>
      <c r="R120" s="32"/>
      <c r="S120" s="32"/>
      <c r="T120" s="32"/>
      <c r="U120" s="86"/>
      <c r="V120" s="32"/>
      <c r="W120" s="32"/>
      <c r="X120" s="32"/>
      <c r="Y120" s="32"/>
      <c r="Z120" s="32"/>
    </row>
    <row r="121" spans="1:26" s="14" customFormat="1" ht="59.25" customHeight="1" outlineLevel="1">
      <c r="A121" s="150" t="s">
        <v>263</v>
      </c>
      <c r="B121" s="267"/>
      <c r="C121" s="111" t="s">
        <v>520</v>
      </c>
      <c r="D121" s="52" t="s">
        <v>100</v>
      </c>
      <c r="E121" s="117">
        <v>1</v>
      </c>
      <c r="F121" s="117">
        <v>1</v>
      </c>
      <c r="G121" s="254"/>
      <c r="H121" s="256"/>
      <c r="I121" s="100">
        <v>5744.03</v>
      </c>
      <c r="J121" s="100">
        <v>5744.03</v>
      </c>
      <c r="K121" s="37">
        <f t="shared" si="4"/>
        <v>0</v>
      </c>
      <c r="L121" s="110"/>
      <c r="M121" s="100">
        <v>5744.03</v>
      </c>
      <c r="N121" s="40"/>
      <c r="O121" s="40"/>
      <c r="P121" s="40"/>
      <c r="Q121" s="85"/>
      <c r="R121" s="32"/>
      <c r="S121" s="32"/>
      <c r="T121" s="32"/>
      <c r="U121" s="86"/>
      <c r="V121" s="32"/>
      <c r="W121" s="32"/>
      <c r="X121" s="32"/>
      <c r="Y121" s="32"/>
      <c r="Z121" s="32"/>
    </row>
    <row r="122" spans="1:26" s="14" customFormat="1" ht="59.25" customHeight="1" outlineLevel="1">
      <c r="A122" s="150" t="s">
        <v>579</v>
      </c>
      <c r="B122" s="267"/>
      <c r="C122" s="111" t="s">
        <v>521</v>
      </c>
      <c r="D122" s="52" t="s">
        <v>100</v>
      </c>
      <c r="E122" s="117">
        <v>1</v>
      </c>
      <c r="F122" s="117">
        <v>1</v>
      </c>
      <c r="G122" s="254"/>
      <c r="H122" s="256"/>
      <c r="I122" s="100">
        <v>7938.54</v>
      </c>
      <c r="J122" s="100">
        <v>7938.54</v>
      </c>
      <c r="K122" s="37">
        <f t="shared" si="4"/>
        <v>0</v>
      </c>
      <c r="L122" s="110"/>
      <c r="M122" s="100">
        <v>7938.54</v>
      </c>
      <c r="N122" s="40"/>
      <c r="O122" s="40"/>
      <c r="P122" s="40"/>
      <c r="Q122" s="85"/>
      <c r="R122" s="32"/>
      <c r="S122" s="32"/>
      <c r="T122" s="32"/>
      <c r="U122" s="86"/>
      <c r="V122" s="32"/>
      <c r="W122" s="32"/>
      <c r="X122" s="32"/>
      <c r="Y122" s="32"/>
      <c r="Z122" s="32"/>
    </row>
    <row r="123" spans="1:26" s="14" customFormat="1" ht="59.25" customHeight="1" outlineLevel="1">
      <c r="A123" s="150" t="s">
        <v>580</v>
      </c>
      <c r="B123" s="267"/>
      <c r="C123" s="111" t="s">
        <v>522</v>
      </c>
      <c r="D123" s="52" t="s">
        <v>100</v>
      </c>
      <c r="E123" s="117">
        <v>1</v>
      </c>
      <c r="F123" s="117">
        <v>1</v>
      </c>
      <c r="G123" s="254"/>
      <c r="H123" s="256"/>
      <c r="I123" s="100">
        <v>7794.21</v>
      </c>
      <c r="J123" s="100">
        <v>7794.21</v>
      </c>
      <c r="K123" s="37">
        <f t="shared" si="4"/>
        <v>0</v>
      </c>
      <c r="L123" s="110"/>
      <c r="M123" s="100">
        <v>7794.21</v>
      </c>
      <c r="N123" s="40"/>
      <c r="O123" s="40"/>
      <c r="P123" s="40"/>
      <c r="Q123" s="85"/>
      <c r="R123" s="32"/>
      <c r="S123" s="32"/>
      <c r="T123" s="32"/>
      <c r="U123" s="86"/>
      <c r="V123" s="32"/>
      <c r="W123" s="32"/>
      <c r="X123" s="32"/>
      <c r="Y123" s="32"/>
      <c r="Z123" s="32"/>
    </row>
    <row r="124" spans="1:26" s="14" customFormat="1" ht="59.25" customHeight="1" outlineLevel="1">
      <c r="A124" s="150" t="s">
        <v>581</v>
      </c>
      <c r="B124" s="267"/>
      <c r="C124" s="111" t="s">
        <v>523</v>
      </c>
      <c r="D124" s="52" t="s">
        <v>100</v>
      </c>
      <c r="E124" s="117">
        <v>1</v>
      </c>
      <c r="F124" s="117">
        <v>1</v>
      </c>
      <c r="G124" s="254"/>
      <c r="H124" s="256"/>
      <c r="I124" s="100">
        <v>6504.03</v>
      </c>
      <c r="J124" s="100">
        <v>6504.03</v>
      </c>
      <c r="K124" s="37">
        <f t="shared" si="4"/>
        <v>0</v>
      </c>
      <c r="L124" s="110"/>
      <c r="M124" s="100">
        <v>6504.03</v>
      </c>
      <c r="N124" s="40"/>
      <c r="O124" s="40"/>
      <c r="P124" s="40"/>
      <c r="Q124" s="85"/>
      <c r="R124" s="32"/>
      <c r="S124" s="32"/>
      <c r="T124" s="32"/>
      <c r="U124" s="86"/>
      <c r="V124" s="32"/>
      <c r="W124" s="32"/>
      <c r="X124" s="32"/>
      <c r="Y124" s="32"/>
      <c r="Z124" s="32"/>
    </row>
    <row r="125" spans="1:26" s="14" customFormat="1" ht="59.25" customHeight="1" outlineLevel="1">
      <c r="A125" s="150" t="s">
        <v>582</v>
      </c>
      <c r="B125" s="267"/>
      <c r="C125" s="111" t="s">
        <v>524</v>
      </c>
      <c r="D125" s="52" t="s">
        <v>100</v>
      </c>
      <c r="E125" s="117">
        <v>1</v>
      </c>
      <c r="F125" s="117">
        <v>1</v>
      </c>
      <c r="G125" s="254"/>
      <c r="H125" s="256"/>
      <c r="I125" s="100">
        <v>8044.54</v>
      </c>
      <c r="J125" s="100">
        <v>8044.54</v>
      </c>
      <c r="K125" s="37">
        <f t="shared" si="4"/>
        <v>0</v>
      </c>
      <c r="L125" s="110"/>
      <c r="M125" s="100">
        <v>8044.54</v>
      </c>
      <c r="N125" s="40"/>
      <c r="O125" s="40"/>
      <c r="P125" s="40"/>
      <c r="Q125" s="85"/>
      <c r="R125" s="32"/>
      <c r="S125" s="32"/>
      <c r="T125" s="32"/>
      <c r="U125" s="86"/>
      <c r="V125" s="32"/>
      <c r="W125" s="32"/>
      <c r="X125" s="32"/>
      <c r="Y125" s="32"/>
      <c r="Z125" s="32"/>
    </row>
    <row r="126" spans="1:26" s="14" customFormat="1" ht="59.25" customHeight="1" outlineLevel="1">
      <c r="A126" s="150" t="s">
        <v>583</v>
      </c>
      <c r="B126" s="267"/>
      <c r="C126" s="111" t="s">
        <v>525</v>
      </c>
      <c r="D126" s="52" t="s">
        <v>100</v>
      </c>
      <c r="E126" s="117">
        <v>1</v>
      </c>
      <c r="F126" s="117">
        <v>1</v>
      </c>
      <c r="G126" s="254"/>
      <c r="H126" s="256"/>
      <c r="I126" s="100">
        <v>9544.15</v>
      </c>
      <c r="J126" s="100">
        <v>9544.15</v>
      </c>
      <c r="K126" s="37">
        <f t="shared" si="4"/>
        <v>0</v>
      </c>
      <c r="L126" s="110"/>
      <c r="M126" s="100">
        <v>9544.15</v>
      </c>
      <c r="N126" s="40"/>
      <c r="O126" s="40"/>
      <c r="P126" s="40"/>
      <c r="Q126" s="85"/>
      <c r="R126" s="32"/>
      <c r="S126" s="32"/>
      <c r="T126" s="32"/>
      <c r="U126" s="86"/>
      <c r="V126" s="32"/>
      <c r="W126" s="32"/>
      <c r="X126" s="32"/>
      <c r="Y126" s="32"/>
      <c r="Z126" s="32"/>
    </row>
    <row r="127" spans="1:26" s="14" customFormat="1" ht="59.25" customHeight="1" outlineLevel="1">
      <c r="A127" s="150" t="s">
        <v>584</v>
      </c>
      <c r="B127" s="267"/>
      <c r="C127" s="111" t="s">
        <v>526</v>
      </c>
      <c r="D127" s="52" t="s">
        <v>100</v>
      </c>
      <c r="E127" s="117">
        <v>1</v>
      </c>
      <c r="F127" s="117">
        <v>1</v>
      </c>
      <c r="G127" s="254"/>
      <c r="H127" s="256"/>
      <c r="I127" s="100">
        <v>5124.6099999999997</v>
      </c>
      <c r="J127" s="100">
        <v>5124.6099999999997</v>
      </c>
      <c r="K127" s="37">
        <f t="shared" si="4"/>
        <v>0</v>
      </c>
      <c r="L127" s="110"/>
      <c r="M127" s="100">
        <v>5124.6099999999997</v>
      </c>
      <c r="N127" s="40"/>
      <c r="O127" s="40"/>
      <c r="P127" s="40"/>
      <c r="Q127" s="85"/>
      <c r="R127" s="32"/>
      <c r="S127" s="32"/>
      <c r="T127" s="32"/>
      <c r="U127" s="86"/>
      <c r="V127" s="32"/>
      <c r="W127" s="32"/>
      <c r="X127" s="32"/>
      <c r="Y127" s="32"/>
      <c r="Z127" s="32"/>
    </row>
    <row r="128" spans="1:26" s="14" customFormat="1" ht="59.25" customHeight="1" outlineLevel="1">
      <c r="A128" s="150" t="s">
        <v>585</v>
      </c>
      <c r="B128" s="267"/>
      <c r="C128" s="111" t="s">
        <v>527</v>
      </c>
      <c r="D128" s="52" t="s">
        <v>100</v>
      </c>
      <c r="E128" s="117">
        <v>1</v>
      </c>
      <c r="F128" s="117">
        <v>1</v>
      </c>
      <c r="G128" s="254"/>
      <c r="H128" s="256"/>
      <c r="I128" s="100">
        <v>8976.18</v>
      </c>
      <c r="J128" s="100">
        <v>8976.18</v>
      </c>
      <c r="K128" s="37">
        <f t="shared" si="4"/>
        <v>0</v>
      </c>
      <c r="L128" s="110"/>
      <c r="M128" s="100">
        <v>8976.18</v>
      </c>
      <c r="N128" s="40"/>
      <c r="O128" s="40"/>
      <c r="P128" s="40"/>
      <c r="Q128" s="85"/>
      <c r="R128" s="32"/>
      <c r="S128" s="32"/>
      <c r="T128" s="32"/>
      <c r="U128" s="86"/>
      <c r="V128" s="32"/>
      <c r="W128" s="32"/>
      <c r="X128" s="32"/>
      <c r="Y128" s="32"/>
      <c r="Z128" s="32"/>
    </row>
    <row r="129" spans="1:26" s="14" customFormat="1" ht="59.25" customHeight="1">
      <c r="A129" s="150" t="s">
        <v>586</v>
      </c>
      <c r="B129" s="267"/>
      <c r="C129" s="111" t="s">
        <v>528</v>
      </c>
      <c r="D129" s="52" t="s">
        <v>100</v>
      </c>
      <c r="E129" s="117">
        <v>1</v>
      </c>
      <c r="F129" s="117">
        <v>1</v>
      </c>
      <c r="G129" s="254"/>
      <c r="H129" s="256"/>
      <c r="I129" s="100">
        <v>14964.53</v>
      </c>
      <c r="J129" s="100">
        <v>14964.53</v>
      </c>
      <c r="K129" s="37">
        <f t="shared" si="4"/>
        <v>0</v>
      </c>
      <c r="L129" s="110"/>
      <c r="M129" s="100">
        <v>14964.53</v>
      </c>
      <c r="N129" s="40"/>
      <c r="O129" s="40"/>
      <c r="P129" s="40"/>
      <c r="Q129" s="85"/>
      <c r="R129" s="32"/>
      <c r="S129" s="32"/>
      <c r="T129" s="32"/>
      <c r="U129" s="86"/>
      <c r="V129" s="32"/>
      <c r="W129" s="32"/>
      <c r="X129" s="32"/>
      <c r="Y129" s="32"/>
      <c r="Z129" s="32"/>
    </row>
    <row r="130" spans="1:26" s="14" customFormat="1" ht="59.25" customHeight="1" outlineLevel="1">
      <c r="A130" s="150" t="s">
        <v>587</v>
      </c>
      <c r="B130" s="267"/>
      <c r="C130" s="111" t="s">
        <v>529</v>
      </c>
      <c r="D130" s="52" t="s">
        <v>100</v>
      </c>
      <c r="E130" s="117">
        <v>1</v>
      </c>
      <c r="F130" s="117">
        <v>1</v>
      </c>
      <c r="G130" s="254"/>
      <c r="H130" s="256"/>
      <c r="I130" s="100">
        <v>7518.72</v>
      </c>
      <c r="J130" s="100">
        <v>7518.72</v>
      </c>
      <c r="K130" s="37">
        <f t="shared" si="4"/>
        <v>0</v>
      </c>
      <c r="L130" s="110"/>
      <c r="M130" s="100">
        <v>7518.72</v>
      </c>
      <c r="N130" s="40"/>
      <c r="O130" s="40"/>
      <c r="P130" s="40"/>
      <c r="Q130" s="85"/>
      <c r="R130" s="32"/>
      <c r="S130" s="32"/>
      <c r="T130" s="32"/>
      <c r="U130" s="86"/>
      <c r="V130" s="32"/>
      <c r="W130" s="32"/>
      <c r="X130" s="32"/>
      <c r="Y130" s="32"/>
      <c r="Z130" s="32"/>
    </row>
    <row r="131" spans="1:26" s="14" customFormat="1" ht="59.25" customHeight="1" outlineLevel="1">
      <c r="A131" s="150" t="s">
        <v>588</v>
      </c>
      <c r="B131" s="267"/>
      <c r="C131" s="58" t="s">
        <v>530</v>
      </c>
      <c r="D131" s="52" t="s">
        <v>100</v>
      </c>
      <c r="E131" s="117">
        <v>1</v>
      </c>
      <c r="F131" s="117">
        <v>1</v>
      </c>
      <c r="G131" s="254"/>
      <c r="H131" s="256"/>
      <c r="I131" s="100">
        <v>760.7</v>
      </c>
      <c r="J131" s="100">
        <v>760.7</v>
      </c>
      <c r="K131" s="37">
        <f t="shared" si="4"/>
        <v>0</v>
      </c>
      <c r="L131" s="110"/>
      <c r="M131" s="100">
        <v>760.7</v>
      </c>
      <c r="N131" s="40"/>
      <c r="O131" s="40"/>
      <c r="P131" s="40"/>
      <c r="Q131" s="85"/>
      <c r="R131" s="32"/>
      <c r="S131" s="32"/>
      <c r="T131" s="32"/>
      <c r="U131" s="86"/>
      <c r="V131" s="32"/>
      <c r="W131" s="32"/>
      <c r="X131" s="32"/>
      <c r="Y131" s="32"/>
      <c r="Z131" s="32"/>
    </row>
    <row r="132" spans="1:26" s="222" customFormat="1" ht="37.5" customHeight="1" outlineLevel="1">
      <c r="A132" s="148" t="s">
        <v>53</v>
      </c>
      <c r="B132" s="267"/>
      <c r="C132" s="47" t="s">
        <v>116</v>
      </c>
      <c r="D132" s="43" t="s">
        <v>100</v>
      </c>
      <c r="E132" s="119">
        <f>E133+E144+E155+E166+E177</f>
        <v>44</v>
      </c>
      <c r="F132" s="119">
        <f>F133+F144+F155+F166+F177</f>
        <v>36</v>
      </c>
      <c r="G132" s="254"/>
      <c r="H132" s="256"/>
      <c r="I132" s="119">
        <v>6673</v>
      </c>
      <c r="J132" s="119">
        <f>J133+J144+J155+J166</f>
        <v>5149.3029999999999</v>
      </c>
      <c r="K132" s="35">
        <v>-1526</v>
      </c>
      <c r="L132" s="110"/>
      <c r="M132" s="119">
        <f>M133+M144+M155+M166</f>
        <v>5149.3029999999999</v>
      </c>
      <c r="N132" s="221"/>
      <c r="O132" s="221"/>
      <c r="P132" s="221"/>
      <c r="Q132" s="240"/>
      <c r="R132" s="41"/>
      <c r="S132" s="41"/>
      <c r="T132" s="41"/>
      <c r="U132" s="241"/>
      <c r="V132" s="41"/>
      <c r="W132" s="41"/>
      <c r="X132" s="41"/>
      <c r="Y132" s="41"/>
      <c r="Z132" s="41"/>
    </row>
    <row r="133" spans="1:26" s="217" customFormat="1" ht="33.75" customHeight="1" outlineLevel="1">
      <c r="A133" s="149" t="s">
        <v>155</v>
      </c>
      <c r="B133" s="267"/>
      <c r="C133" s="51" t="s">
        <v>269</v>
      </c>
      <c r="D133" s="62" t="s">
        <v>100</v>
      </c>
      <c r="E133" s="53">
        <f>SUM(E134:E143)</f>
        <v>10</v>
      </c>
      <c r="F133" s="53">
        <f>SUM(F134:F143)</f>
        <v>10</v>
      </c>
      <c r="G133" s="254"/>
      <c r="H133" s="256"/>
      <c r="I133" s="53">
        <f>SUM(I134:I143)</f>
        <v>1915</v>
      </c>
      <c r="J133" s="53">
        <f>SUM(J134:J143)</f>
        <v>1915</v>
      </c>
      <c r="K133" s="37">
        <f t="shared" si="4"/>
        <v>0</v>
      </c>
      <c r="L133" s="110"/>
      <c r="M133" s="53">
        <f>SUM(M134:M143)</f>
        <v>1915</v>
      </c>
      <c r="N133" s="215"/>
      <c r="O133" s="215"/>
      <c r="P133" s="215"/>
      <c r="Q133" s="238"/>
      <c r="R133" s="216"/>
      <c r="S133" s="216"/>
      <c r="T133" s="216"/>
      <c r="U133" s="239"/>
      <c r="V133" s="216"/>
      <c r="W133" s="216"/>
      <c r="X133" s="216"/>
      <c r="Y133" s="216"/>
      <c r="Z133" s="216"/>
    </row>
    <row r="134" spans="1:26" s="14" customFormat="1" ht="74.25" customHeight="1" outlineLevel="1">
      <c r="A134" s="150" t="s">
        <v>157</v>
      </c>
      <c r="B134" s="267"/>
      <c r="C134" s="95" t="s">
        <v>531</v>
      </c>
      <c r="D134" s="52" t="s">
        <v>100</v>
      </c>
      <c r="E134" s="54">
        <v>1</v>
      </c>
      <c r="F134" s="54">
        <v>1</v>
      </c>
      <c r="G134" s="254"/>
      <c r="H134" s="256"/>
      <c r="I134" s="69">
        <v>53</v>
      </c>
      <c r="J134" s="69">
        <v>53</v>
      </c>
      <c r="K134" s="37">
        <f t="shared" si="4"/>
        <v>0</v>
      </c>
      <c r="L134" s="110"/>
      <c r="M134" s="69">
        <v>53</v>
      </c>
      <c r="N134" s="40"/>
      <c r="O134" s="40"/>
      <c r="P134" s="40"/>
      <c r="Q134" s="85"/>
      <c r="R134" s="32"/>
      <c r="S134" s="32"/>
      <c r="T134" s="32"/>
      <c r="U134" s="86"/>
      <c r="V134" s="32"/>
      <c r="W134" s="32"/>
      <c r="X134" s="32"/>
      <c r="Y134" s="32"/>
      <c r="Z134" s="32"/>
    </row>
    <row r="135" spans="1:26" s="14" customFormat="1" ht="74.25" customHeight="1" outlineLevel="1">
      <c r="A135" s="150" t="s">
        <v>158</v>
      </c>
      <c r="B135" s="267"/>
      <c r="C135" s="111" t="s">
        <v>532</v>
      </c>
      <c r="D135" s="52" t="s">
        <v>100</v>
      </c>
      <c r="E135" s="54">
        <v>1</v>
      </c>
      <c r="F135" s="54">
        <v>1</v>
      </c>
      <c r="G135" s="254"/>
      <c r="H135" s="256"/>
      <c r="I135" s="69">
        <v>14</v>
      </c>
      <c r="J135" s="69">
        <v>14</v>
      </c>
      <c r="K135" s="37">
        <f t="shared" si="4"/>
        <v>0</v>
      </c>
      <c r="L135" s="110"/>
      <c r="M135" s="69">
        <v>14</v>
      </c>
      <c r="N135" s="40"/>
      <c r="O135" s="40"/>
      <c r="P135" s="40"/>
      <c r="Q135" s="85"/>
      <c r="R135" s="32"/>
      <c r="S135" s="32"/>
      <c r="T135" s="32"/>
      <c r="U135" s="86"/>
      <c r="V135" s="32"/>
      <c r="W135" s="32"/>
      <c r="X135" s="32"/>
      <c r="Y135" s="32"/>
      <c r="Z135" s="32"/>
    </row>
    <row r="136" spans="1:26" s="14" customFormat="1" ht="74.25" customHeight="1" outlineLevel="1">
      <c r="A136" s="150" t="s">
        <v>159</v>
      </c>
      <c r="B136" s="267"/>
      <c r="C136" s="158" t="s">
        <v>533</v>
      </c>
      <c r="D136" s="52" t="s">
        <v>100</v>
      </c>
      <c r="E136" s="54">
        <v>1</v>
      </c>
      <c r="F136" s="54">
        <v>1</v>
      </c>
      <c r="G136" s="254"/>
      <c r="H136" s="256"/>
      <c r="I136" s="69">
        <v>196</v>
      </c>
      <c r="J136" s="69">
        <v>196</v>
      </c>
      <c r="K136" s="37">
        <f t="shared" si="4"/>
        <v>0</v>
      </c>
      <c r="L136" s="110"/>
      <c r="M136" s="69">
        <v>196</v>
      </c>
      <c r="N136" s="40"/>
      <c r="O136" s="40"/>
      <c r="P136" s="40"/>
      <c r="Q136" s="85"/>
      <c r="R136" s="32"/>
      <c r="S136" s="32"/>
      <c r="T136" s="32"/>
      <c r="U136" s="86"/>
      <c r="V136" s="32"/>
      <c r="W136" s="32"/>
      <c r="X136" s="32"/>
      <c r="Y136" s="32"/>
      <c r="Z136" s="32"/>
    </row>
    <row r="137" spans="1:26" s="14" customFormat="1" ht="74.25" customHeight="1" outlineLevel="1">
      <c r="A137" s="150" t="s">
        <v>160</v>
      </c>
      <c r="B137" s="267"/>
      <c r="C137" s="111" t="s">
        <v>534</v>
      </c>
      <c r="D137" s="159" t="s">
        <v>100</v>
      </c>
      <c r="E137" s="54">
        <v>1</v>
      </c>
      <c r="F137" s="54">
        <v>1</v>
      </c>
      <c r="G137" s="254"/>
      <c r="H137" s="256"/>
      <c r="I137" s="69">
        <v>149</v>
      </c>
      <c r="J137" s="69">
        <v>149</v>
      </c>
      <c r="K137" s="37">
        <f t="shared" si="4"/>
        <v>0</v>
      </c>
      <c r="L137" s="110"/>
      <c r="M137" s="69">
        <v>149</v>
      </c>
      <c r="N137" s="40"/>
      <c r="O137" s="40"/>
      <c r="P137" s="40"/>
      <c r="Q137" s="85"/>
      <c r="R137" s="32"/>
      <c r="S137" s="32"/>
      <c r="T137" s="32"/>
      <c r="U137" s="86"/>
      <c r="V137" s="32"/>
      <c r="W137" s="32"/>
      <c r="X137" s="32"/>
      <c r="Y137" s="32"/>
      <c r="Z137" s="32"/>
    </row>
    <row r="138" spans="1:26" s="14" customFormat="1" ht="74.25" customHeight="1">
      <c r="A138" s="150" t="s">
        <v>161</v>
      </c>
      <c r="B138" s="267"/>
      <c r="C138" s="111" t="s">
        <v>535</v>
      </c>
      <c r="D138" s="159" t="s">
        <v>100</v>
      </c>
      <c r="E138" s="54">
        <v>1</v>
      </c>
      <c r="F138" s="54">
        <v>1</v>
      </c>
      <c r="G138" s="254"/>
      <c r="H138" s="256"/>
      <c r="I138" s="100">
        <v>108</v>
      </c>
      <c r="J138" s="100">
        <v>108</v>
      </c>
      <c r="K138" s="37">
        <f t="shared" si="4"/>
        <v>0</v>
      </c>
      <c r="L138" s="110"/>
      <c r="M138" s="100">
        <v>108</v>
      </c>
      <c r="N138" s="40"/>
      <c r="O138" s="40"/>
      <c r="P138" s="40"/>
      <c r="Q138" s="85"/>
      <c r="R138" s="32"/>
      <c r="S138" s="32"/>
      <c r="T138" s="32"/>
      <c r="U138" s="86"/>
      <c r="V138" s="32"/>
      <c r="W138" s="32"/>
      <c r="X138" s="32"/>
      <c r="Y138" s="32"/>
      <c r="Z138" s="32"/>
    </row>
    <row r="139" spans="1:26" s="14" customFormat="1" ht="74.25" customHeight="1" outlineLevel="1">
      <c r="A139" s="150" t="s">
        <v>162</v>
      </c>
      <c r="B139" s="267"/>
      <c r="C139" s="111" t="s">
        <v>536</v>
      </c>
      <c r="D139" s="159" t="s">
        <v>100</v>
      </c>
      <c r="E139" s="54">
        <v>1</v>
      </c>
      <c r="F139" s="54">
        <v>1</v>
      </c>
      <c r="G139" s="254"/>
      <c r="H139" s="256"/>
      <c r="I139" s="100">
        <v>215</v>
      </c>
      <c r="J139" s="100">
        <v>215</v>
      </c>
      <c r="K139" s="37">
        <f t="shared" si="4"/>
        <v>0</v>
      </c>
      <c r="L139" s="68"/>
      <c r="M139" s="100">
        <v>215</v>
      </c>
      <c r="N139" s="40"/>
      <c r="O139" s="40"/>
      <c r="P139" s="40"/>
      <c r="Q139" s="85"/>
      <c r="R139" s="32"/>
      <c r="S139" s="32"/>
      <c r="T139" s="32"/>
      <c r="U139" s="86"/>
      <c r="V139" s="32"/>
      <c r="W139" s="32"/>
      <c r="X139" s="32"/>
      <c r="Y139" s="32"/>
      <c r="Z139" s="32"/>
    </row>
    <row r="140" spans="1:26" s="14" customFormat="1" ht="74.25" customHeight="1" outlineLevel="1">
      <c r="A140" s="150" t="s">
        <v>163</v>
      </c>
      <c r="B140" s="267"/>
      <c r="C140" s="111" t="s">
        <v>537</v>
      </c>
      <c r="D140" s="159" t="s">
        <v>100</v>
      </c>
      <c r="E140" s="54">
        <v>1</v>
      </c>
      <c r="F140" s="54">
        <v>1</v>
      </c>
      <c r="G140" s="254"/>
      <c r="H140" s="256"/>
      <c r="I140" s="100">
        <v>335</v>
      </c>
      <c r="J140" s="100">
        <v>335</v>
      </c>
      <c r="K140" s="37">
        <f t="shared" si="4"/>
        <v>0</v>
      </c>
      <c r="L140" s="108"/>
      <c r="M140" s="100">
        <v>335</v>
      </c>
      <c r="N140" s="40"/>
      <c r="O140" s="40"/>
      <c r="P140" s="40"/>
      <c r="Q140" s="85"/>
      <c r="R140" s="32"/>
      <c r="S140" s="32"/>
      <c r="T140" s="32"/>
      <c r="U140" s="86"/>
      <c r="V140" s="32"/>
      <c r="W140" s="32"/>
      <c r="X140" s="32"/>
      <c r="Y140" s="32"/>
      <c r="Z140" s="32"/>
    </row>
    <row r="141" spans="1:26" s="14" customFormat="1" ht="74.25" customHeight="1" outlineLevel="1">
      <c r="A141" s="150" t="s">
        <v>164</v>
      </c>
      <c r="B141" s="267"/>
      <c r="C141" s="111" t="s">
        <v>538</v>
      </c>
      <c r="D141" s="159" t="s">
        <v>100</v>
      </c>
      <c r="E141" s="54">
        <v>1</v>
      </c>
      <c r="F141" s="54">
        <v>1</v>
      </c>
      <c r="G141" s="254"/>
      <c r="H141" s="256"/>
      <c r="I141" s="100">
        <v>320</v>
      </c>
      <c r="J141" s="100">
        <v>320</v>
      </c>
      <c r="K141" s="37">
        <f t="shared" si="4"/>
        <v>0</v>
      </c>
      <c r="L141" s="108"/>
      <c r="M141" s="100">
        <v>320</v>
      </c>
      <c r="N141" s="40"/>
      <c r="O141" s="40"/>
      <c r="P141" s="40"/>
      <c r="Q141" s="85"/>
      <c r="R141" s="32"/>
      <c r="S141" s="32"/>
      <c r="T141" s="32"/>
      <c r="U141" s="86"/>
      <c r="V141" s="32"/>
      <c r="W141" s="32"/>
      <c r="X141" s="32"/>
      <c r="Y141" s="32"/>
      <c r="Z141" s="32"/>
    </row>
    <row r="142" spans="1:26" s="14" customFormat="1" ht="74.25" customHeight="1" outlineLevel="1">
      <c r="A142" s="150" t="s">
        <v>563</v>
      </c>
      <c r="B142" s="267"/>
      <c r="C142" s="58" t="s">
        <v>539</v>
      </c>
      <c r="D142" s="159" t="s">
        <v>100</v>
      </c>
      <c r="E142" s="54">
        <v>1</v>
      </c>
      <c r="F142" s="54">
        <v>1</v>
      </c>
      <c r="G142" s="254"/>
      <c r="H142" s="256"/>
      <c r="I142" s="100">
        <v>255</v>
      </c>
      <c r="J142" s="100">
        <v>255</v>
      </c>
      <c r="K142" s="37">
        <f t="shared" si="4"/>
        <v>0</v>
      </c>
      <c r="L142" s="108"/>
      <c r="M142" s="100">
        <v>255</v>
      </c>
      <c r="N142" s="40"/>
      <c r="O142" s="40"/>
      <c r="P142" s="40"/>
      <c r="Q142" s="85"/>
      <c r="R142" s="32"/>
      <c r="S142" s="32"/>
      <c r="T142" s="32"/>
      <c r="U142" s="86"/>
      <c r="V142" s="32"/>
      <c r="W142" s="32"/>
      <c r="X142" s="32"/>
      <c r="Y142" s="32"/>
      <c r="Z142" s="32"/>
    </row>
    <row r="143" spans="1:26" s="14" customFormat="1" ht="85.5" customHeight="1" outlineLevel="1">
      <c r="A143" s="150" t="s">
        <v>564</v>
      </c>
      <c r="B143" s="267"/>
      <c r="C143" s="58" t="s">
        <v>540</v>
      </c>
      <c r="D143" s="52" t="s">
        <v>100</v>
      </c>
      <c r="E143" s="54">
        <v>1</v>
      </c>
      <c r="F143" s="54">
        <v>1</v>
      </c>
      <c r="G143" s="254"/>
      <c r="H143" s="256"/>
      <c r="I143" s="100">
        <v>270</v>
      </c>
      <c r="J143" s="100">
        <v>270</v>
      </c>
      <c r="K143" s="37">
        <f t="shared" si="4"/>
        <v>0</v>
      </c>
      <c r="L143" s="49"/>
      <c r="M143" s="100">
        <v>270</v>
      </c>
      <c r="N143" s="40"/>
      <c r="O143" s="40"/>
      <c r="P143" s="40"/>
      <c r="Q143" s="85"/>
      <c r="R143" s="32"/>
      <c r="S143" s="32"/>
      <c r="T143" s="32"/>
      <c r="U143" s="86"/>
      <c r="V143" s="32"/>
      <c r="W143" s="32"/>
      <c r="X143" s="32"/>
      <c r="Y143" s="32"/>
      <c r="Z143" s="32"/>
    </row>
    <row r="144" spans="1:26" s="217" customFormat="1" ht="32.25" customHeight="1" outlineLevel="1">
      <c r="A144" s="149" t="s">
        <v>165</v>
      </c>
      <c r="B144" s="267"/>
      <c r="C144" s="128" t="s">
        <v>117</v>
      </c>
      <c r="D144" s="62" t="s">
        <v>100</v>
      </c>
      <c r="E144" s="63">
        <f>SUM(E145:E154)</f>
        <v>10</v>
      </c>
      <c r="F144" s="63">
        <f>SUM(F145:F154)</f>
        <v>10</v>
      </c>
      <c r="G144" s="254"/>
      <c r="H144" s="256"/>
      <c r="I144" s="63">
        <f>SUM(I145:I154)</f>
        <v>1785</v>
      </c>
      <c r="J144" s="63">
        <f>SUM(J145:J154)</f>
        <v>1785</v>
      </c>
      <c r="K144" s="37">
        <f t="shared" si="4"/>
        <v>0</v>
      </c>
      <c r="L144" s="49"/>
      <c r="M144" s="63">
        <f>SUM(M145:M154)</f>
        <v>1785</v>
      </c>
      <c r="N144" s="215"/>
      <c r="O144" s="215"/>
      <c r="P144" s="215"/>
      <c r="Q144" s="238"/>
      <c r="R144" s="216"/>
      <c r="S144" s="216"/>
      <c r="T144" s="216"/>
      <c r="U144" s="239"/>
      <c r="V144" s="216"/>
      <c r="W144" s="216"/>
      <c r="X144" s="216"/>
      <c r="Y144" s="216"/>
      <c r="Z144" s="216"/>
    </row>
    <row r="145" spans="1:26" s="14" customFormat="1" ht="63.75" customHeight="1" outlineLevel="1">
      <c r="A145" s="150" t="s">
        <v>166</v>
      </c>
      <c r="B145" s="267"/>
      <c r="C145" s="98" t="s">
        <v>531</v>
      </c>
      <c r="D145" s="232" t="s">
        <v>100</v>
      </c>
      <c r="E145" s="54">
        <v>1</v>
      </c>
      <c r="F145" s="54">
        <v>1</v>
      </c>
      <c r="G145" s="254"/>
      <c r="H145" s="256"/>
      <c r="I145" s="100">
        <v>52</v>
      </c>
      <c r="J145" s="100">
        <v>52</v>
      </c>
      <c r="K145" s="37">
        <f t="shared" si="4"/>
        <v>0</v>
      </c>
      <c r="L145" s="49"/>
      <c r="M145" s="100">
        <v>52</v>
      </c>
      <c r="N145" s="40"/>
      <c r="O145" s="40"/>
      <c r="P145" s="40"/>
      <c r="Q145" s="85"/>
      <c r="R145" s="32"/>
      <c r="S145" s="32"/>
      <c r="T145" s="32"/>
      <c r="U145" s="86"/>
      <c r="V145" s="32"/>
      <c r="W145" s="32"/>
      <c r="X145" s="32"/>
      <c r="Y145" s="32"/>
      <c r="Z145" s="32"/>
    </row>
    <row r="146" spans="1:26" s="14" customFormat="1" ht="63.75" customHeight="1" outlineLevel="1">
      <c r="A146" s="150" t="s">
        <v>167</v>
      </c>
      <c r="B146" s="267"/>
      <c r="C146" s="98" t="s">
        <v>532</v>
      </c>
      <c r="D146" s="232" t="s">
        <v>100</v>
      </c>
      <c r="E146" s="54">
        <v>1</v>
      </c>
      <c r="F146" s="54">
        <v>1</v>
      </c>
      <c r="G146" s="254"/>
      <c r="H146" s="256"/>
      <c r="I146" s="100">
        <v>150</v>
      </c>
      <c r="J146" s="100">
        <v>150</v>
      </c>
      <c r="K146" s="37">
        <f t="shared" si="4"/>
        <v>0</v>
      </c>
      <c r="L146" s="49"/>
      <c r="M146" s="100">
        <v>150</v>
      </c>
      <c r="N146" s="40"/>
      <c r="O146" s="40"/>
      <c r="P146" s="40"/>
      <c r="Q146" s="85"/>
      <c r="R146" s="32"/>
      <c r="S146" s="32"/>
      <c r="T146" s="32"/>
      <c r="U146" s="86"/>
      <c r="V146" s="32"/>
      <c r="W146" s="32"/>
      <c r="X146" s="32"/>
      <c r="Y146" s="32"/>
      <c r="Z146" s="32"/>
    </row>
    <row r="147" spans="1:26" s="14" customFormat="1" ht="63.75" customHeight="1" outlineLevel="1">
      <c r="A147" s="150" t="s">
        <v>168</v>
      </c>
      <c r="B147" s="267"/>
      <c r="C147" s="98" t="s">
        <v>533</v>
      </c>
      <c r="D147" s="232" t="s">
        <v>100</v>
      </c>
      <c r="E147" s="54">
        <v>1</v>
      </c>
      <c r="F147" s="54">
        <v>1</v>
      </c>
      <c r="G147" s="254"/>
      <c r="H147" s="256"/>
      <c r="I147" s="100">
        <v>108</v>
      </c>
      <c r="J147" s="100">
        <v>108</v>
      </c>
      <c r="K147" s="37">
        <f t="shared" si="4"/>
        <v>0</v>
      </c>
      <c r="L147" s="110"/>
      <c r="M147" s="100">
        <v>108</v>
      </c>
      <c r="N147" s="40"/>
      <c r="O147" s="40"/>
      <c r="P147" s="40"/>
      <c r="Q147" s="85"/>
      <c r="R147" s="32"/>
      <c r="S147" s="32"/>
      <c r="T147" s="32"/>
      <c r="U147" s="86"/>
      <c r="V147" s="32"/>
      <c r="W147" s="32"/>
      <c r="X147" s="32"/>
      <c r="Y147" s="32"/>
      <c r="Z147" s="32"/>
    </row>
    <row r="148" spans="1:26" s="14" customFormat="1" ht="63.75" customHeight="1" outlineLevel="1">
      <c r="A148" s="150" t="s">
        <v>169</v>
      </c>
      <c r="B148" s="267"/>
      <c r="C148" s="98" t="s">
        <v>534</v>
      </c>
      <c r="D148" s="232" t="s">
        <v>100</v>
      </c>
      <c r="E148" s="54">
        <v>1</v>
      </c>
      <c r="F148" s="54">
        <v>1</v>
      </c>
      <c r="G148" s="254"/>
      <c r="H148" s="256"/>
      <c r="I148" s="100">
        <v>14</v>
      </c>
      <c r="J148" s="100">
        <v>14</v>
      </c>
      <c r="K148" s="37">
        <f t="shared" si="4"/>
        <v>0</v>
      </c>
      <c r="L148" s="125"/>
      <c r="M148" s="100">
        <v>14</v>
      </c>
      <c r="N148" s="40"/>
      <c r="O148" s="40"/>
      <c r="P148" s="40"/>
      <c r="Q148" s="85"/>
      <c r="R148" s="32"/>
      <c r="S148" s="32"/>
      <c r="T148" s="32"/>
      <c r="U148" s="86"/>
      <c r="V148" s="32"/>
      <c r="W148" s="32"/>
      <c r="X148" s="32"/>
      <c r="Y148" s="32"/>
      <c r="Z148" s="32"/>
    </row>
    <row r="149" spans="1:26" s="14" customFormat="1" ht="63.75" customHeight="1" outlineLevel="1">
      <c r="A149" s="150" t="s">
        <v>170</v>
      </c>
      <c r="B149" s="267"/>
      <c r="C149" s="98" t="s">
        <v>535</v>
      </c>
      <c r="D149" s="232" t="s">
        <v>100</v>
      </c>
      <c r="E149" s="54">
        <v>1</v>
      </c>
      <c r="F149" s="54">
        <v>1</v>
      </c>
      <c r="G149" s="254"/>
      <c r="H149" s="256"/>
      <c r="I149" s="100">
        <v>196</v>
      </c>
      <c r="J149" s="100">
        <v>196</v>
      </c>
      <c r="K149" s="37">
        <f t="shared" si="4"/>
        <v>0</v>
      </c>
      <c r="L149" s="68"/>
      <c r="M149" s="100">
        <v>196</v>
      </c>
      <c r="N149" s="40"/>
      <c r="O149" s="40"/>
      <c r="P149" s="40"/>
      <c r="Q149" s="85"/>
      <c r="R149" s="32"/>
      <c r="S149" s="32"/>
      <c r="T149" s="32"/>
      <c r="U149" s="86"/>
      <c r="V149" s="32"/>
      <c r="W149" s="32"/>
      <c r="X149" s="32"/>
      <c r="Y149" s="32"/>
      <c r="Z149" s="32"/>
    </row>
    <row r="150" spans="1:26" s="14" customFormat="1" ht="63.75" customHeight="1" outlineLevel="1">
      <c r="A150" s="150" t="s">
        <v>171</v>
      </c>
      <c r="B150" s="267"/>
      <c r="C150" s="98" t="s">
        <v>536</v>
      </c>
      <c r="D150" s="232" t="s">
        <v>100</v>
      </c>
      <c r="E150" s="54">
        <v>1</v>
      </c>
      <c r="F150" s="54">
        <v>1</v>
      </c>
      <c r="G150" s="254"/>
      <c r="H150" s="256"/>
      <c r="I150" s="100">
        <v>180</v>
      </c>
      <c r="J150" s="100">
        <v>180</v>
      </c>
      <c r="K150" s="37">
        <f t="shared" si="4"/>
        <v>0</v>
      </c>
      <c r="L150" s="55"/>
      <c r="M150" s="100">
        <v>180</v>
      </c>
      <c r="N150" s="40"/>
      <c r="O150" s="40"/>
      <c r="P150" s="40"/>
      <c r="Q150" s="85"/>
      <c r="R150" s="32"/>
      <c r="S150" s="32"/>
      <c r="T150" s="32"/>
      <c r="U150" s="86"/>
      <c r="V150" s="32"/>
      <c r="W150" s="32"/>
      <c r="X150" s="32"/>
      <c r="Y150" s="32"/>
      <c r="Z150" s="32"/>
    </row>
    <row r="151" spans="1:26" s="14" customFormat="1" ht="90" customHeight="1" outlineLevel="1">
      <c r="A151" s="150" t="s">
        <v>172</v>
      </c>
      <c r="B151" s="267"/>
      <c r="C151" s="61" t="s">
        <v>537</v>
      </c>
      <c r="D151" s="52" t="s">
        <v>100</v>
      </c>
      <c r="E151" s="54">
        <v>1</v>
      </c>
      <c r="F151" s="54">
        <v>1</v>
      </c>
      <c r="G151" s="254"/>
      <c r="H151" s="256"/>
      <c r="I151" s="100">
        <v>300</v>
      </c>
      <c r="J151" s="100">
        <v>300</v>
      </c>
      <c r="K151" s="37">
        <f t="shared" si="4"/>
        <v>0</v>
      </c>
      <c r="L151" s="55"/>
      <c r="M151" s="100">
        <v>300</v>
      </c>
      <c r="N151" s="40"/>
      <c r="O151" s="40"/>
      <c r="P151" s="40"/>
      <c r="Q151" s="85"/>
      <c r="R151" s="32"/>
      <c r="S151" s="32"/>
      <c r="T151" s="32"/>
      <c r="U151" s="86"/>
      <c r="V151" s="32"/>
      <c r="W151" s="32"/>
      <c r="X151" s="32"/>
      <c r="Y151" s="32"/>
      <c r="Z151" s="32"/>
    </row>
    <row r="152" spans="1:26" s="14" customFormat="1" ht="63.75" customHeight="1">
      <c r="A152" s="150" t="s">
        <v>173</v>
      </c>
      <c r="B152" s="267"/>
      <c r="C152" s="98" t="s">
        <v>538</v>
      </c>
      <c r="D152" s="52" t="s">
        <v>100</v>
      </c>
      <c r="E152" s="54">
        <v>1</v>
      </c>
      <c r="F152" s="54">
        <v>1</v>
      </c>
      <c r="G152" s="254"/>
      <c r="H152" s="256"/>
      <c r="I152" s="100">
        <v>300</v>
      </c>
      <c r="J152" s="100">
        <v>300</v>
      </c>
      <c r="K152" s="37">
        <f t="shared" si="4"/>
        <v>0</v>
      </c>
      <c r="L152" s="55"/>
      <c r="M152" s="100">
        <v>300</v>
      </c>
      <c r="N152" s="40"/>
      <c r="O152" s="40"/>
      <c r="P152" s="40"/>
      <c r="Q152" s="85"/>
      <c r="R152" s="32"/>
      <c r="S152" s="32"/>
      <c r="T152" s="32"/>
      <c r="U152" s="86"/>
      <c r="V152" s="32"/>
      <c r="W152" s="32"/>
      <c r="X152" s="32"/>
      <c r="Y152" s="32"/>
      <c r="Z152" s="32"/>
    </row>
    <row r="153" spans="1:26" s="14" customFormat="1" ht="63.75" customHeight="1" outlineLevel="1">
      <c r="A153" s="150" t="s">
        <v>565</v>
      </c>
      <c r="B153" s="267"/>
      <c r="C153" s="98" t="s">
        <v>539</v>
      </c>
      <c r="D153" s="52" t="s">
        <v>100</v>
      </c>
      <c r="E153" s="54">
        <v>1</v>
      </c>
      <c r="F153" s="54">
        <v>1</v>
      </c>
      <c r="G153" s="254"/>
      <c r="H153" s="256"/>
      <c r="I153" s="100">
        <v>235</v>
      </c>
      <c r="J153" s="100">
        <v>235</v>
      </c>
      <c r="K153" s="37">
        <f t="shared" si="4"/>
        <v>0</v>
      </c>
      <c r="L153" s="55"/>
      <c r="M153" s="100">
        <v>235</v>
      </c>
      <c r="N153" s="40"/>
      <c r="O153" s="40"/>
      <c r="P153" s="40"/>
      <c r="Q153" s="85"/>
      <c r="R153" s="32"/>
      <c r="S153" s="32"/>
      <c r="T153" s="32"/>
      <c r="U153" s="86"/>
      <c r="V153" s="32"/>
      <c r="W153" s="32"/>
      <c r="X153" s="32"/>
      <c r="Y153" s="32"/>
      <c r="Z153" s="32"/>
    </row>
    <row r="154" spans="1:26" s="14" customFormat="1" ht="93.75" customHeight="1" outlineLevel="1">
      <c r="A154" s="150" t="s">
        <v>566</v>
      </c>
      <c r="B154" s="267"/>
      <c r="C154" s="61" t="s">
        <v>540</v>
      </c>
      <c r="D154" s="52" t="s">
        <v>100</v>
      </c>
      <c r="E154" s="54">
        <v>1</v>
      </c>
      <c r="F154" s="54">
        <v>1</v>
      </c>
      <c r="G154" s="254"/>
      <c r="H154" s="256"/>
      <c r="I154" s="100">
        <v>250</v>
      </c>
      <c r="J154" s="100">
        <v>250</v>
      </c>
      <c r="K154" s="37">
        <f t="shared" si="4"/>
        <v>0</v>
      </c>
      <c r="L154" s="55"/>
      <c r="M154" s="100">
        <v>250</v>
      </c>
      <c r="N154" s="40"/>
      <c r="O154" s="40"/>
      <c r="P154" s="40"/>
      <c r="Q154" s="85"/>
      <c r="R154" s="32"/>
      <c r="S154" s="32"/>
      <c r="T154" s="32"/>
      <c r="U154" s="86"/>
      <c r="V154" s="32"/>
      <c r="W154" s="32"/>
      <c r="X154" s="32"/>
      <c r="Y154" s="32"/>
      <c r="Z154" s="32"/>
    </row>
    <row r="155" spans="1:26" s="217" customFormat="1" ht="50.1" customHeight="1" outlineLevel="1">
      <c r="A155" s="149" t="s">
        <v>174</v>
      </c>
      <c r="B155" s="267"/>
      <c r="C155" s="112" t="s">
        <v>212</v>
      </c>
      <c r="D155" s="242" t="s">
        <v>100</v>
      </c>
      <c r="E155" s="63">
        <f>SUM(E156:E165)</f>
        <v>10</v>
      </c>
      <c r="F155" s="63">
        <f>SUM(F156:F165)</f>
        <v>6</v>
      </c>
      <c r="G155" s="254"/>
      <c r="H155" s="256"/>
      <c r="I155" s="63">
        <v>1542</v>
      </c>
      <c r="J155" s="63">
        <f>SUM(J156:J165)</f>
        <v>762.596</v>
      </c>
      <c r="K155" s="37">
        <v>-780</v>
      </c>
      <c r="L155" s="55"/>
      <c r="M155" s="63">
        <f>SUM(M156:M165)</f>
        <v>762.596</v>
      </c>
      <c r="N155" s="215"/>
      <c r="O155" s="215"/>
      <c r="P155" s="215"/>
      <c r="Q155" s="243"/>
      <c r="R155" s="215"/>
      <c r="S155" s="215"/>
      <c r="T155" s="215"/>
      <c r="U155" s="244"/>
      <c r="V155" s="215"/>
      <c r="W155" s="215"/>
      <c r="X155" s="215"/>
      <c r="Y155" s="215"/>
      <c r="Z155" s="215"/>
    </row>
    <row r="156" spans="1:26" s="14" customFormat="1" ht="80.25" customHeight="1" outlineLevel="1">
      <c r="A156" s="150" t="s">
        <v>175</v>
      </c>
      <c r="B156" s="267"/>
      <c r="C156" s="98" t="s">
        <v>531</v>
      </c>
      <c r="D156" s="160" t="s">
        <v>100</v>
      </c>
      <c r="E156" s="59">
        <v>1</v>
      </c>
      <c r="F156" s="59">
        <v>1</v>
      </c>
      <c r="G156" s="254"/>
      <c r="H156" s="256"/>
      <c r="I156" s="126">
        <v>92.353999999999999</v>
      </c>
      <c r="J156" s="126">
        <v>92.353999999999999</v>
      </c>
      <c r="K156" s="37">
        <f t="shared" si="4"/>
        <v>0</v>
      </c>
      <c r="L156" s="55"/>
      <c r="M156" s="126">
        <v>92.353999999999999</v>
      </c>
      <c r="N156" s="40"/>
      <c r="O156" s="40"/>
      <c r="P156" s="40"/>
      <c r="Q156" s="85"/>
      <c r="R156" s="32"/>
      <c r="S156" s="32"/>
      <c r="T156" s="32"/>
      <c r="U156" s="86"/>
      <c r="V156" s="32"/>
      <c r="W156" s="32"/>
      <c r="X156" s="32"/>
      <c r="Y156" s="32"/>
      <c r="Z156" s="32"/>
    </row>
    <row r="157" spans="1:26" s="14" customFormat="1" ht="80.25" customHeight="1">
      <c r="A157" s="150" t="s">
        <v>176</v>
      </c>
      <c r="B157" s="267"/>
      <c r="C157" s="98" t="s">
        <v>532</v>
      </c>
      <c r="D157" s="160" t="s">
        <v>100</v>
      </c>
      <c r="E157" s="54">
        <v>1</v>
      </c>
      <c r="F157" s="54">
        <v>1</v>
      </c>
      <c r="G157" s="254"/>
      <c r="H157" s="256"/>
      <c r="I157" s="100">
        <v>97</v>
      </c>
      <c r="J157" s="100">
        <v>97</v>
      </c>
      <c r="K157" s="37">
        <f t="shared" si="4"/>
        <v>0</v>
      </c>
      <c r="L157" s="127"/>
      <c r="M157" s="100">
        <v>97</v>
      </c>
      <c r="N157" s="40"/>
      <c r="O157" s="40"/>
      <c r="P157" s="40"/>
      <c r="Q157" s="85"/>
      <c r="R157" s="32"/>
      <c r="S157" s="32"/>
      <c r="T157" s="32"/>
      <c r="U157" s="86"/>
      <c r="V157" s="32"/>
      <c r="W157" s="32"/>
      <c r="X157" s="32"/>
      <c r="Y157" s="32"/>
      <c r="Z157" s="32"/>
    </row>
    <row r="158" spans="1:26" s="14" customFormat="1" ht="80.25" customHeight="1" outlineLevel="1">
      <c r="A158" s="150" t="s">
        <v>177</v>
      </c>
      <c r="B158" s="267"/>
      <c r="C158" s="98" t="s">
        <v>534</v>
      </c>
      <c r="D158" s="160" t="s">
        <v>100</v>
      </c>
      <c r="E158" s="54">
        <v>1</v>
      </c>
      <c r="F158" s="54">
        <v>1</v>
      </c>
      <c r="G158" s="254"/>
      <c r="H158" s="256"/>
      <c r="I158" s="100">
        <v>108.354</v>
      </c>
      <c r="J158" s="100">
        <v>108.354</v>
      </c>
      <c r="K158" s="37">
        <f t="shared" si="4"/>
        <v>0</v>
      </c>
      <c r="L158" s="55"/>
      <c r="M158" s="100">
        <v>108.354</v>
      </c>
      <c r="N158" s="40"/>
      <c r="O158" s="40"/>
      <c r="P158" s="40"/>
      <c r="Q158" s="85"/>
      <c r="R158" s="32"/>
      <c r="S158" s="32"/>
      <c r="T158" s="32"/>
      <c r="U158" s="86"/>
      <c r="V158" s="32"/>
      <c r="W158" s="32"/>
      <c r="X158" s="32"/>
      <c r="Y158" s="32"/>
      <c r="Z158" s="32"/>
    </row>
    <row r="159" spans="1:26" s="7" customFormat="1" ht="80.25" customHeight="1" outlineLevel="1">
      <c r="A159" s="150" t="s">
        <v>178</v>
      </c>
      <c r="B159" s="267"/>
      <c r="C159" s="111" t="s">
        <v>535</v>
      </c>
      <c r="D159" s="160" t="s">
        <v>100</v>
      </c>
      <c r="E159" s="54">
        <v>1</v>
      </c>
      <c r="F159" s="54">
        <v>1</v>
      </c>
      <c r="G159" s="254"/>
      <c r="H159" s="256"/>
      <c r="I159" s="100">
        <v>79.353999999999999</v>
      </c>
      <c r="J159" s="100">
        <v>79</v>
      </c>
      <c r="K159" s="54">
        <f t="shared" si="4"/>
        <v>-0.3539999999999992</v>
      </c>
      <c r="L159" s="247"/>
      <c r="M159" s="100">
        <v>79</v>
      </c>
      <c r="N159" s="92"/>
      <c r="O159" s="92"/>
      <c r="P159" s="92"/>
      <c r="Q159" s="94"/>
      <c r="R159" s="92"/>
      <c r="S159" s="92"/>
      <c r="T159" s="92"/>
      <c r="U159" s="86"/>
      <c r="V159" s="92"/>
      <c r="W159" s="92"/>
      <c r="X159" s="92"/>
      <c r="Y159" s="92"/>
      <c r="Z159" s="92"/>
    </row>
    <row r="160" spans="1:26" s="14" customFormat="1" ht="80.25" customHeight="1" outlineLevel="1">
      <c r="A160" s="150" t="s">
        <v>179</v>
      </c>
      <c r="B160" s="267"/>
      <c r="C160" s="98" t="s">
        <v>533</v>
      </c>
      <c r="D160" s="160" t="s">
        <v>100</v>
      </c>
      <c r="E160" s="54">
        <v>1</v>
      </c>
      <c r="F160" s="54">
        <v>0</v>
      </c>
      <c r="G160" s="254"/>
      <c r="H160" s="256"/>
      <c r="I160" s="100">
        <v>142.35400000000001</v>
      </c>
      <c r="J160" s="100">
        <v>0</v>
      </c>
      <c r="K160" s="54">
        <f t="shared" si="4"/>
        <v>-142.35400000000001</v>
      </c>
      <c r="L160" s="231" t="s">
        <v>599</v>
      </c>
      <c r="M160" s="100">
        <v>0</v>
      </c>
      <c r="N160" s="40"/>
      <c r="O160" s="40"/>
      <c r="P160" s="40"/>
      <c r="Q160" s="85"/>
      <c r="R160" s="32"/>
      <c r="S160" s="32"/>
      <c r="T160" s="32"/>
      <c r="U160" s="86"/>
      <c r="V160" s="32"/>
      <c r="W160" s="32"/>
      <c r="X160" s="32"/>
      <c r="Y160" s="32"/>
      <c r="Z160" s="32"/>
    </row>
    <row r="161" spans="1:26" s="14" customFormat="1" ht="80.25" customHeight="1" outlineLevel="1">
      <c r="A161" s="150" t="s">
        <v>180</v>
      </c>
      <c r="B161" s="267"/>
      <c r="C161" s="98" t="s">
        <v>536</v>
      </c>
      <c r="D161" s="160" t="s">
        <v>100</v>
      </c>
      <c r="E161" s="54">
        <v>1</v>
      </c>
      <c r="F161" s="54">
        <v>0</v>
      </c>
      <c r="G161" s="254"/>
      <c r="H161" s="256"/>
      <c r="I161" s="100">
        <v>157.35400000000001</v>
      </c>
      <c r="J161" s="100">
        <v>0</v>
      </c>
      <c r="K161" s="37">
        <f t="shared" si="4"/>
        <v>-157.35400000000001</v>
      </c>
      <c r="L161" s="231" t="s">
        <v>599</v>
      </c>
      <c r="M161" s="100">
        <v>0</v>
      </c>
      <c r="N161" s="40"/>
      <c r="O161" s="40"/>
      <c r="P161" s="40"/>
      <c r="Q161" s="85"/>
      <c r="R161" s="32"/>
      <c r="S161" s="32"/>
      <c r="T161" s="32"/>
      <c r="U161" s="86"/>
      <c r="V161" s="32"/>
      <c r="W161" s="32"/>
      <c r="X161" s="32"/>
      <c r="Y161" s="32"/>
      <c r="Z161" s="32"/>
    </row>
    <row r="162" spans="1:26" s="14" customFormat="1" ht="93.75" customHeight="1" outlineLevel="1">
      <c r="A162" s="150" t="s">
        <v>181</v>
      </c>
      <c r="B162" s="267"/>
      <c r="C162" s="98" t="s">
        <v>537</v>
      </c>
      <c r="D162" s="160" t="s">
        <v>100</v>
      </c>
      <c r="E162" s="54">
        <v>1</v>
      </c>
      <c r="F162" s="54">
        <v>0</v>
      </c>
      <c r="G162" s="254"/>
      <c r="H162" s="256"/>
      <c r="I162" s="100">
        <v>247.12700000000001</v>
      </c>
      <c r="J162" s="100">
        <v>0</v>
      </c>
      <c r="K162" s="37">
        <f t="shared" si="4"/>
        <v>-247.12700000000001</v>
      </c>
      <c r="L162" s="231" t="s">
        <v>599</v>
      </c>
      <c r="M162" s="100">
        <v>0</v>
      </c>
      <c r="N162" s="40"/>
      <c r="O162" s="40"/>
      <c r="P162" s="40"/>
      <c r="Q162" s="85"/>
      <c r="R162" s="32"/>
      <c r="S162" s="32"/>
      <c r="T162" s="32"/>
      <c r="U162" s="86"/>
      <c r="V162" s="32"/>
      <c r="W162" s="32"/>
      <c r="X162" s="32"/>
      <c r="Y162" s="32"/>
      <c r="Z162" s="32"/>
    </row>
    <row r="163" spans="1:26" s="14" customFormat="1" ht="80.25" customHeight="1" outlineLevel="1">
      <c r="A163" s="152" t="s">
        <v>182</v>
      </c>
      <c r="B163" s="267"/>
      <c r="C163" s="61" t="s">
        <v>538</v>
      </c>
      <c r="D163" s="160" t="s">
        <v>100</v>
      </c>
      <c r="E163" s="54">
        <v>1</v>
      </c>
      <c r="F163" s="54">
        <v>0</v>
      </c>
      <c r="G163" s="254"/>
      <c r="H163" s="256"/>
      <c r="I163" s="100">
        <v>234.35400000000001</v>
      </c>
      <c r="J163" s="100">
        <v>0</v>
      </c>
      <c r="K163" s="37">
        <f t="shared" si="4"/>
        <v>-234.35400000000001</v>
      </c>
      <c r="L163" s="231" t="s">
        <v>599</v>
      </c>
      <c r="M163" s="100">
        <v>0</v>
      </c>
      <c r="N163" s="40"/>
      <c r="O163" s="40"/>
      <c r="P163" s="40"/>
      <c r="Q163" s="85"/>
      <c r="R163" s="32"/>
      <c r="S163" s="32"/>
      <c r="T163" s="32"/>
      <c r="U163" s="86"/>
      <c r="V163" s="32"/>
      <c r="W163" s="32"/>
      <c r="X163" s="32"/>
      <c r="Y163" s="32"/>
      <c r="Z163" s="32"/>
    </row>
    <row r="164" spans="1:26" s="14" customFormat="1" ht="80.25" customHeight="1" outlineLevel="1">
      <c r="A164" s="150" t="s">
        <v>567</v>
      </c>
      <c r="B164" s="267"/>
      <c r="C164" s="61" t="s">
        <v>539</v>
      </c>
      <c r="D164" s="160" t="s">
        <v>100</v>
      </c>
      <c r="E164" s="54">
        <v>1</v>
      </c>
      <c r="F164" s="54">
        <v>1</v>
      </c>
      <c r="G164" s="254"/>
      <c r="H164" s="256"/>
      <c r="I164" s="100">
        <v>187.53399999999999</v>
      </c>
      <c r="J164" s="100">
        <v>187.53399999999999</v>
      </c>
      <c r="K164" s="37">
        <f t="shared" si="4"/>
        <v>0</v>
      </c>
      <c r="L164" s="55"/>
      <c r="M164" s="100">
        <v>187.53399999999999</v>
      </c>
      <c r="N164" s="40"/>
      <c r="O164" s="40"/>
      <c r="P164" s="40"/>
      <c r="Q164" s="85"/>
      <c r="R164" s="32"/>
      <c r="S164" s="32"/>
      <c r="T164" s="32"/>
      <c r="U164" s="86"/>
      <c r="V164" s="32"/>
      <c r="W164" s="32"/>
      <c r="X164" s="32"/>
      <c r="Y164" s="32"/>
      <c r="Z164" s="32"/>
    </row>
    <row r="165" spans="1:26" s="14" customFormat="1" ht="80.25" customHeight="1" outlineLevel="1">
      <c r="A165" s="150" t="s">
        <v>568</v>
      </c>
      <c r="B165" s="267"/>
      <c r="C165" s="61" t="s">
        <v>540</v>
      </c>
      <c r="D165" s="160" t="s">
        <v>100</v>
      </c>
      <c r="E165" s="54">
        <v>1</v>
      </c>
      <c r="F165" s="54">
        <v>1</v>
      </c>
      <c r="G165" s="254"/>
      <c r="H165" s="256"/>
      <c r="I165" s="100">
        <v>198.35400000000001</v>
      </c>
      <c r="J165" s="100">
        <v>198.35400000000001</v>
      </c>
      <c r="K165" s="37">
        <f t="shared" si="4"/>
        <v>0</v>
      </c>
      <c r="L165" s="55"/>
      <c r="M165" s="100">
        <v>198.35400000000001</v>
      </c>
      <c r="N165" s="40"/>
      <c r="O165" s="40"/>
      <c r="P165" s="40"/>
      <c r="Q165" s="85"/>
      <c r="R165" s="32"/>
      <c r="S165" s="32"/>
      <c r="T165" s="32"/>
      <c r="U165" s="86"/>
      <c r="V165" s="32"/>
      <c r="W165" s="32"/>
      <c r="X165" s="32"/>
      <c r="Y165" s="32"/>
      <c r="Z165" s="32"/>
    </row>
    <row r="166" spans="1:26" s="217" customFormat="1" ht="50.1" customHeight="1" outlineLevel="1">
      <c r="A166" s="149" t="s">
        <v>183</v>
      </c>
      <c r="B166" s="267"/>
      <c r="C166" s="128" t="s">
        <v>211</v>
      </c>
      <c r="D166" s="242" t="s">
        <v>100</v>
      </c>
      <c r="E166" s="53">
        <f>SUM(E167:E176)</f>
        <v>10</v>
      </c>
      <c r="F166" s="53">
        <f>SUM(F167:F176)</f>
        <v>6</v>
      </c>
      <c r="G166" s="254"/>
      <c r="H166" s="256"/>
      <c r="I166" s="53">
        <v>1431</v>
      </c>
      <c r="J166" s="53">
        <f>SUM(J167:J176)</f>
        <v>686.70699999999999</v>
      </c>
      <c r="K166" s="37">
        <f t="shared" si="4"/>
        <v>-744.29300000000001</v>
      </c>
      <c r="L166" s="55"/>
      <c r="M166" s="53">
        <f>SUM(M167:M176)</f>
        <v>686.70699999999999</v>
      </c>
      <c r="N166" s="215"/>
      <c r="O166" s="215"/>
      <c r="P166" s="215"/>
      <c r="Q166" s="238"/>
      <c r="R166" s="216"/>
      <c r="S166" s="216"/>
      <c r="T166" s="216"/>
      <c r="U166" s="239"/>
      <c r="V166" s="216"/>
      <c r="W166" s="216"/>
      <c r="X166" s="216"/>
      <c r="Y166" s="216"/>
      <c r="Z166" s="216"/>
    </row>
    <row r="167" spans="1:26" s="14" customFormat="1" ht="86.25" customHeight="1" outlineLevel="1">
      <c r="A167" s="150" t="s">
        <v>184</v>
      </c>
      <c r="B167" s="267"/>
      <c r="C167" s="61" t="s">
        <v>531</v>
      </c>
      <c r="D167" s="160" t="s">
        <v>100</v>
      </c>
      <c r="E167" s="129">
        <v>1</v>
      </c>
      <c r="F167" s="129">
        <v>1</v>
      </c>
      <c r="G167" s="254"/>
      <c r="H167" s="256"/>
      <c r="I167" s="69">
        <v>51.999000000000002</v>
      </c>
      <c r="J167" s="69">
        <v>51.999000000000002</v>
      </c>
      <c r="K167" s="37">
        <f t="shared" si="4"/>
        <v>0</v>
      </c>
      <c r="L167" s="130"/>
      <c r="M167" s="69">
        <v>51.999000000000002</v>
      </c>
      <c r="N167" s="40"/>
      <c r="O167" s="40"/>
      <c r="P167" s="40"/>
      <c r="Q167" s="85"/>
      <c r="R167" s="32"/>
      <c r="S167" s="32"/>
      <c r="T167" s="32"/>
      <c r="U167" s="86"/>
      <c r="V167" s="32"/>
      <c r="W167" s="32"/>
      <c r="X167" s="32"/>
      <c r="Y167" s="32"/>
      <c r="Z167" s="32"/>
    </row>
    <row r="168" spans="1:26" s="14" customFormat="1" ht="86.25" customHeight="1" outlineLevel="1">
      <c r="A168" s="150" t="s">
        <v>185</v>
      </c>
      <c r="B168" s="267"/>
      <c r="C168" s="61" t="s">
        <v>535</v>
      </c>
      <c r="D168" s="160" t="s">
        <v>100</v>
      </c>
      <c r="E168" s="129">
        <v>1</v>
      </c>
      <c r="F168" s="129">
        <v>1</v>
      </c>
      <c r="G168" s="254"/>
      <c r="H168" s="256"/>
      <c r="I168" s="69">
        <v>75.353999999999999</v>
      </c>
      <c r="J168" s="69">
        <v>75.353999999999999</v>
      </c>
      <c r="K168" s="37">
        <f t="shared" si="4"/>
        <v>0</v>
      </c>
      <c r="L168" s="130"/>
      <c r="M168" s="69">
        <v>75.353999999999999</v>
      </c>
      <c r="N168" s="40"/>
      <c r="O168" s="40"/>
      <c r="P168" s="40"/>
      <c r="Q168" s="85"/>
      <c r="R168" s="32"/>
      <c r="S168" s="32"/>
      <c r="T168" s="32"/>
      <c r="U168" s="86"/>
      <c r="V168" s="32"/>
      <c r="W168" s="32"/>
      <c r="X168" s="32"/>
      <c r="Y168" s="32"/>
      <c r="Z168" s="32"/>
    </row>
    <row r="169" spans="1:26" s="14" customFormat="1" ht="86.25" customHeight="1" outlineLevel="1">
      <c r="A169" s="150" t="s">
        <v>186</v>
      </c>
      <c r="B169" s="267"/>
      <c r="C169" s="61" t="s">
        <v>532</v>
      </c>
      <c r="D169" s="52" t="s">
        <v>100</v>
      </c>
      <c r="E169" s="129">
        <v>1</v>
      </c>
      <c r="F169" s="129">
        <v>0</v>
      </c>
      <c r="G169" s="254"/>
      <c r="H169" s="256"/>
      <c r="I169" s="69">
        <v>130</v>
      </c>
      <c r="J169" s="69">
        <v>0</v>
      </c>
      <c r="K169" s="37">
        <f t="shared" si="4"/>
        <v>-130</v>
      </c>
      <c r="L169" s="231" t="s">
        <v>599</v>
      </c>
      <c r="M169" s="69">
        <v>0</v>
      </c>
      <c r="N169" s="40"/>
      <c r="O169" s="40"/>
      <c r="P169" s="40"/>
      <c r="Q169" s="85"/>
      <c r="R169" s="32"/>
      <c r="S169" s="32"/>
      <c r="T169" s="32"/>
      <c r="U169" s="86"/>
      <c r="V169" s="32"/>
      <c r="W169" s="32"/>
      <c r="X169" s="32"/>
      <c r="Y169" s="32"/>
      <c r="Z169" s="32"/>
    </row>
    <row r="170" spans="1:26" s="14" customFormat="1" ht="75" customHeight="1" outlineLevel="1">
      <c r="A170" s="150" t="s">
        <v>187</v>
      </c>
      <c r="B170" s="267"/>
      <c r="C170" s="61" t="s">
        <v>534</v>
      </c>
      <c r="D170" s="52" t="s">
        <v>100</v>
      </c>
      <c r="E170" s="129">
        <v>1</v>
      </c>
      <c r="F170" s="129">
        <v>0</v>
      </c>
      <c r="G170" s="254"/>
      <c r="H170" s="256"/>
      <c r="I170" s="69">
        <v>145</v>
      </c>
      <c r="J170" s="69">
        <v>0</v>
      </c>
      <c r="K170" s="37">
        <f t="shared" si="4"/>
        <v>-145</v>
      </c>
      <c r="L170" s="231" t="s">
        <v>599</v>
      </c>
      <c r="M170" s="69">
        <v>0</v>
      </c>
      <c r="N170" s="40"/>
      <c r="O170" s="40"/>
      <c r="P170" s="40"/>
      <c r="Q170" s="85"/>
      <c r="R170" s="32"/>
      <c r="S170" s="32"/>
      <c r="T170" s="32"/>
      <c r="U170" s="86"/>
      <c r="V170" s="32"/>
      <c r="W170" s="32"/>
      <c r="X170" s="32"/>
      <c r="Y170" s="32"/>
      <c r="Z170" s="32"/>
    </row>
    <row r="171" spans="1:26" s="14" customFormat="1" ht="72" customHeight="1" outlineLevel="1">
      <c r="A171" s="150" t="s">
        <v>188</v>
      </c>
      <c r="B171" s="267"/>
      <c r="C171" s="61" t="s">
        <v>533</v>
      </c>
      <c r="D171" s="52" t="s">
        <v>100</v>
      </c>
      <c r="E171" s="129">
        <v>1</v>
      </c>
      <c r="F171" s="129">
        <v>0</v>
      </c>
      <c r="G171" s="254"/>
      <c r="H171" s="256"/>
      <c r="I171" s="69">
        <v>235</v>
      </c>
      <c r="J171" s="69">
        <v>0</v>
      </c>
      <c r="K171" s="37">
        <f t="shared" si="4"/>
        <v>-235</v>
      </c>
      <c r="L171" s="231" t="s">
        <v>599</v>
      </c>
      <c r="M171" s="69">
        <v>0</v>
      </c>
      <c r="N171" s="40"/>
      <c r="O171" s="40"/>
      <c r="P171" s="40"/>
      <c r="Q171" s="85"/>
      <c r="R171" s="32"/>
      <c r="S171" s="32"/>
      <c r="T171" s="32"/>
      <c r="U171" s="86"/>
      <c r="V171" s="32"/>
      <c r="W171" s="32"/>
      <c r="X171" s="32"/>
      <c r="Y171" s="32"/>
      <c r="Z171" s="32"/>
    </row>
    <row r="172" spans="1:26" s="14" customFormat="1" ht="72" customHeight="1" outlineLevel="1">
      <c r="A172" s="150" t="s">
        <v>189</v>
      </c>
      <c r="B172" s="267"/>
      <c r="C172" s="61" t="s">
        <v>536</v>
      </c>
      <c r="D172" s="52" t="s">
        <v>100</v>
      </c>
      <c r="E172" s="129">
        <v>1</v>
      </c>
      <c r="F172" s="129">
        <v>0</v>
      </c>
      <c r="G172" s="254"/>
      <c r="H172" s="256"/>
      <c r="I172" s="69">
        <v>235</v>
      </c>
      <c r="J172" s="69">
        <v>0</v>
      </c>
      <c r="K172" s="37">
        <f t="shared" si="4"/>
        <v>-235</v>
      </c>
      <c r="L172" s="231" t="s">
        <v>599</v>
      </c>
      <c r="M172" s="69">
        <v>0</v>
      </c>
      <c r="N172" s="40"/>
      <c r="O172" s="40"/>
      <c r="P172" s="40"/>
      <c r="Q172" s="85"/>
      <c r="R172" s="32"/>
      <c r="S172" s="32"/>
      <c r="T172" s="32"/>
      <c r="U172" s="86"/>
      <c r="V172" s="32"/>
      <c r="W172" s="32"/>
      <c r="X172" s="32"/>
      <c r="Y172" s="32"/>
      <c r="Z172" s="32"/>
    </row>
    <row r="173" spans="1:26" s="14" customFormat="1" ht="103.5" customHeight="1" outlineLevel="1">
      <c r="A173" s="150" t="s">
        <v>190</v>
      </c>
      <c r="B173" s="267"/>
      <c r="C173" s="61" t="s">
        <v>537</v>
      </c>
      <c r="D173" s="52" t="s">
        <v>100</v>
      </c>
      <c r="E173" s="129">
        <v>1</v>
      </c>
      <c r="F173" s="129">
        <v>1</v>
      </c>
      <c r="G173" s="254"/>
      <c r="H173" s="256"/>
      <c r="I173" s="69">
        <v>94.353999999999999</v>
      </c>
      <c r="J173" s="69">
        <v>94.353999999999999</v>
      </c>
      <c r="K173" s="37">
        <f t="shared" si="4"/>
        <v>0</v>
      </c>
      <c r="L173" s="131"/>
      <c r="M173" s="69">
        <v>94.353999999999999</v>
      </c>
      <c r="N173" s="40"/>
      <c r="O173" s="40"/>
      <c r="P173" s="40"/>
      <c r="Q173" s="85"/>
      <c r="R173" s="32"/>
      <c r="S173" s="32"/>
      <c r="T173" s="32"/>
      <c r="U173" s="86"/>
      <c r="V173" s="32"/>
      <c r="W173" s="32"/>
      <c r="X173" s="32"/>
      <c r="Y173" s="32"/>
      <c r="Z173" s="32"/>
    </row>
    <row r="174" spans="1:26" s="14" customFormat="1" ht="66.75" customHeight="1">
      <c r="A174" s="150" t="s">
        <v>191</v>
      </c>
      <c r="B174" s="267"/>
      <c r="C174" s="61" t="s">
        <v>538</v>
      </c>
      <c r="D174" s="52" t="s">
        <v>100</v>
      </c>
      <c r="E174" s="129">
        <v>1</v>
      </c>
      <c r="F174" s="129">
        <v>1</v>
      </c>
      <c r="G174" s="254"/>
      <c r="H174" s="256"/>
      <c r="I174" s="69">
        <v>105</v>
      </c>
      <c r="J174" s="69">
        <v>105</v>
      </c>
      <c r="K174" s="37">
        <f t="shared" si="4"/>
        <v>0</v>
      </c>
      <c r="L174" s="132"/>
      <c r="M174" s="69">
        <v>105</v>
      </c>
      <c r="N174" s="40"/>
      <c r="O174" s="40"/>
      <c r="P174" s="40"/>
      <c r="Q174" s="85"/>
      <c r="R174" s="32"/>
      <c r="S174" s="32"/>
      <c r="T174" s="32"/>
      <c r="U174" s="86"/>
      <c r="V174" s="32"/>
      <c r="W174" s="32"/>
      <c r="X174" s="32"/>
      <c r="Y174" s="32"/>
      <c r="Z174" s="32"/>
    </row>
    <row r="175" spans="1:26" s="14" customFormat="1" ht="86.25" customHeight="1">
      <c r="A175" s="150" t="s">
        <v>192</v>
      </c>
      <c r="B175" s="267"/>
      <c r="C175" s="61" t="s">
        <v>539</v>
      </c>
      <c r="D175" s="52" t="s">
        <v>100</v>
      </c>
      <c r="E175" s="78">
        <v>1</v>
      </c>
      <c r="F175" s="78">
        <v>1</v>
      </c>
      <c r="G175" s="254"/>
      <c r="H175" s="256"/>
      <c r="I175" s="69">
        <v>165</v>
      </c>
      <c r="J175" s="69">
        <v>165</v>
      </c>
      <c r="K175" s="37">
        <f t="shared" si="4"/>
        <v>0</v>
      </c>
      <c r="L175" s="228"/>
      <c r="M175" s="69">
        <v>165</v>
      </c>
      <c r="N175" s="40"/>
      <c r="O175" s="40"/>
      <c r="P175" s="40"/>
      <c r="Q175" s="85"/>
      <c r="R175" s="32"/>
      <c r="S175" s="32"/>
      <c r="T175" s="32"/>
      <c r="U175" s="86"/>
      <c r="V175" s="32"/>
      <c r="W175" s="32"/>
      <c r="X175" s="32"/>
      <c r="Y175" s="32"/>
      <c r="Z175" s="32"/>
    </row>
    <row r="176" spans="1:26" s="14" customFormat="1" ht="86.25" customHeight="1" outlineLevel="1">
      <c r="A176" s="150" t="s">
        <v>193</v>
      </c>
      <c r="B176" s="267"/>
      <c r="C176" s="61" t="s">
        <v>541</v>
      </c>
      <c r="D176" s="52" t="s">
        <v>100</v>
      </c>
      <c r="E176" s="78">
        <v>1</v>
      </c>
      <c r="F176" s="78">
        <v>1</v>
      </c>
      <c r="G176" s="254"/>
      <c r="H176" s="256"/>
      <c r="I176" s="69">
        <v>195</v>
      </c>
      <c r="J176" s="69">
        <v>195</v>
      </c>
      <c r="K176" s="37">
        <f t="shared" si="4"/>
        <v>0</v>
      </c>
      <c r="L176" s="55"/>
      <c r="M176" s="69">
        <v>195</v>
      </c>
      <c r="N176" s="40"/>
      <c r="O176" s="40"/>
      <c r="P176" s="40"/>
      <c r="Q176" s="85"/>
      <c r="R176" s="32"/>
      <c r="S176" s="32"/>
      <c r="T176" s="32"/>
      <c r="U176" s="86"/>
      <c r="V176" s="32"/>
      <c r="W176" s="32"/>
      <c r="X176" s="32"/>
      <c r="Y176" s="32"/>
      <c r="Z176" s="32"/>
    </row>
    <row r="177" spans="1:26" s="222" customFormat="1" ht="36" customHeight="1" outlineLevel="1">
      <c r="A177" s="42" t="s">
        <v>73</v>
      </c>
      <c r="B177" s="267"/>
      <c r="C177" s="13" t="s">
        <v>213</v>
      </c>
      <c r="D177" s="43" t="s">
        <v>100</v>
      </c>
      <c r="E177" s="116">
        <f>SUM(E178:E181)</f>
        <v>4</v>
      </c>
      <c r="F177" s="116">
        <f>SUM(F178:F181)</f>
        <v>4</v>
      </c>
      <c r="G177" s="254"/>
      <c r="H177" s="256"/>
      <c r="I177" s="116">
        <v>5667</v>
      </c>
      <c r="J177" s="116">
        <v>5667</v>
      </c>
      <c r="K177" s="35">
        <f t="shared" ref="K177:K211" si="5">J177-I177</f>
        <v>0</v>
      </c>
      <c r="L177" s="68"/>
      <c r="M177" s="116">
        <v>5667</v>
      </c>
      <c r="N177" s="221"/>
      <c r="O177" s="221"/>
      <c r="P177" s="221"/>
      <c r="Q177" s="41"/>
      <c r="R177" s="41"/>
      <c r="S177" s="41"/>
      <c r="T177" s="41"/>
      <c r="U177" s="41"/>
      <c r="V177" s="41"/>
      <c r="W177" s="41"/>
      <c r="X177" s="41"/>
      <c r="Y177" s="41"/>
      <c r="Z177" s="41"/>
    </row>
    <row r="178" spans="1:26" ht="91.5" customHeight="1" outlineLevel="1">
      <c r="A178" s="150" t="s">
        <v>194</v>
      </c>
      <c r="B178" s="267"/>
      <c r="C178" s="61" t="s">
        <v>542</v>
      </c>
      <c r="D178" s="161" t="s">
        <v>100</v>
      </c>
      <c r="E178" s="72">
        <v>1</v>
      </c>
      <c r="F178" s="72">
        <v>1</v>
      </c>
      <c r="G178" s="254"/>
      <c r="H178" s="256"/>
      <c r="I178" s="69">
        <v>1175.0899999999999</v>
      </c>
      <c r="J178" s="69">
        <v>1175.0899999999999</v>
      </c>
      <c r="K178" s="69">
        <f t="shared" si="5"/>
        <v>0</v>
      </c>
      <c r="L178" s="68"/>
      <c r="M178" s="69">
        <v>1175.0899999999999</v>
      </c>
      <c r="N178" s="40"/>
      <c r="O178" s="40"/>
      <c r="P178" s="40"/>
      <c r="Q178" s="32"/>
      <c r="R178" s="32"/>
      <c r="S178" s="32"/>
      <c r="T178" s="32"/>
      <c r="U178" s="32"/>
      <c r="V178" s="32"/>
      <c r="W178" s="32"/>
      <c r="X178" s="32"/>
      <c r="Y178" s="32"/>
      <c r="Z178" s="32"/>
    </row>
    <row r="179" spans="1:26" ht="91.5" customHeight="1" outlineLevel="1">
      <c r="A179" s="150" t="s">
        <v>195</v>
      </c>
      <c r="B179" s="267"/>
      <c r="C179" s="61" t="s">
        <v>543</v>
      </c>
      <c r="D179" s="161" t="s">
        <v>100</v>
      </c>
      <c r="E179" s="59">
        <v>1</v>
      </c>
      <c r="F179" s="59">
        <v>1</v>
      </c>
      <c r="G179" s="254"/>
      <c r="H179" s="256"/>
      <c r="I179" s="69">
        <v>1315.8040000000001</v>
      </c>
      <c r="J179" s="69">
        <v>1315.8040000000001</v>
      </c>
      <c r="K179" s="69">
        <f t="shared" si="5"/>
        <v>0</v>
      </c>
      <c r="L179" s="68"/>
      <c r="M179" s="69">
        <v>1315.8040000000001</v>
      </c>
      <c r="N179" s="40"/>
      <c r="O179" s="40"/>
      <c r="P179" s="40"/>
      <c r="Q179" s="32"/>
      <c r="R179" s="32"/>
      <c r="S179" s="32"/>
      <c r="T179" s="32"/>
      <c r="U179" s="32"/>
      <c r="V179" s="32"/>
      <c r="W179" s="32"/>
      <c r="X179" s="32"/>
      <c r="Y179" s="32"/>
      <c r="Z179" s="32"/>
    </row>
    <row r="180" spans="1:26" ht="91.5" customHeight="1" outlineLevel="1">
      <c r="A180" s="150" t="s">
        <v>196</v>
      </c>
      <c r="B180" s="267"/>
      <c r="C180" s="139" t="s">
        <v>544</v>
      </c>
      <c r="D180" s="161" t="s">
        <v>100</v>
      </c>
      <c r="E180" s="54">
        <v>1</v>
      </c>
      <c r="F180" s="54">
        <v>1</v>
      </c>
      <c r="G180" s="254"/>
      <c r="H180" s="256"/>
      <c r="I180" s="69">
        <v>881.57799999999997</v>
      </c>
      <c r="J180" s="69">
        <v>881.57799999999997</v>
      </c>
      <c r="K180" s="69">
        <f t="shared" si="5"/>
        <v>0</v>
      </c>
      <c r="L180" s="68"/>
      <c r="M180" s="69">
        <v>881.57799999999997</v>
      </c>
      <c r="N180" s="40"/>
      <c r="O180" s="40"/>
      <c r="P180" s="40"/>
      <c r="Q180" s="32"/>
      <c r="R180" s="32"/>
      <c r="S180" s="32"/>
      <c r="T180" s="32"/>
      <c r="U180" s="32"/>
      <c r="V180" s="32"/>
      <c r="W180" s="32"/>
      <c r="X180" s="32"/>
      <c r="Y180" s="32"/>
      <c r="Z180" s="32"/>
    </row>
    <row r="181" spans="1:26" s="14" customFormat="1" ht="91.5" customHeight="1" outlineLevel="1">
      <c r="A181" s="150" t="s">
        <v>197</v>
      </c>
      <c r="B181" s="267"/>
      <c r="C181" s="139" t="s">
        <v>545</v>
      </c>
      <c r="D181" s="161" t="s">
        <v>100</v>
      </c>
      <c r="E181" s="54">
        <v>1</v>
      </c>
      <c r="F181" s="54">
        <v>1</v>
      </c>
      <c r="G181" s="254"/>
      <c r="H181" s="256"/>
      <c r="I181" s="69">
        <v>2293.645</v>
      </c>
      <c r="J181" s="69">
        <v>2293.645</v>
      </c>
      <c r="K181" s="69">
        <f t="shared" si="5"/>
        <v>0</v>
      </c>
      <c r="L181" s="68"/>
      <c r="M181" s="69">
        <v>2293.645</v>
      </c>
      <c r="N181" s="40"/>
      <c r="O181" s="40"/>
      <c r="P181" s="40"/>
      <c r="Q181" s="32"/>
      <c r="R181" s="32"/>
      <c r="S181" s="32"/>
      <c r="T181" s="32"/>
      <c r="U181" s="32"/>
      <c r="V181" s="32"/>
      <c r="W181" s="32"/>
      <c r="X181" s="32"/>
      <c r="Y181" s="32"/>
      <c r="Z181" s="32"/>
    </row>
    <row r="182" spans="1:26" s="222" customFormat="1" ht="24.95" customHeight="1" outlineLevel="1">
      <c r="A182" s="148" t="s">
        <v>109</v>
      </c>
      <c r="B182" s="267"/>
      <c r="C182" s="33" t="s">
        <v>105</v>
      </c>
      <c r="D182" s="164" t="s">
        <v>102</v>
      </c>
      <c r="E182" s="135">
        <f>E183+E189+E197</f>
        <v>577</v>
      </c>
      <c r="F182" s="135">
        <f>F183+F189+F197</f>
        <v>577</v>
      </c>
      <c r="G182" s="254"/>
      <c r="H182" s="256"/>
      <c r="I182" s="135">
        <f>I183+I189+I197</f>
        <v>174273.99884999997</v>
      </c>
      <c r="J182" s="135">
        <f t="shared" ref="J182:K182" si="6">J183+J189+J197</f>
        <v>174273.99884999997</v>
      </c>
      <c r="K182" s="135">
        <f t="shared" si="6"/>
        <v>0</v>
      </c>
      <c r="L182" s="40"/>
      <c r="M182" s="135">
        <f t="shared" ref="M182" si="7">M183+M189+M197</f>
        <v>174273.99884999997</v>
      </c>
      <c r="N182" s="221"/>
      <c r="O182" s="221"/>
      <c r="P182" s="221"/>
      <c r="Q182" s="41"/>
      <c r="R182" s="41"/>
      <c r="S182" s="41"/>
      <c r="T182" s="41"/>
      <c r="U182" s="41"/>
      <c r="V182" s="41"/>
      <c r="W182" s="41"/>
      <c r="X182" s="41"/>
      <c r="Y182" s="41"/>
      <c r="Z182" s="41"/>
    </row>
    <row r="183" spans="1:26" s="217" customFormat="1" ht="24.95" customHeight="1" outlineLevel="1">
      <c r="A183" s="149" t="s">
        <v>54</v>
      </c>
      <c r="B183" s="267"/>
      <c r="C183" s="136" t="s">
        <v>546</v>
      </c>
      <c r="D183" s="163" t="s">
        <v>102</v>
      </c>
      <c r="E183" s="138">
        <f>SUM(E184:E188)</f>
        <v>30</v>
      </c>
      <c r="F183" s="138">
        <f>SUM(F184:F188)</f>
        <v>30</v>
      </c>
      <c r="G183" s="254"/>
      <c r="H183" s="256"/>
      <c r="I183" s="138">
        <f>SUM(I184:I188)</f>
        <v>13017.119999999999</v>
      </c>
      <c r="J183" s="138">
        <f>SUM(J184:J188)</f>
        <v>13017.119999999999</v>
      </c>
      <c r="K183" s="37">
        <f t="shared" si="5"/>
        <v>0</v>
      </c>
      <c r="L183" s="40"/>
      <c r="M183" s="138">
        <f>SUM(M184:M188)</f>
        <v>13017.119999999999</v>
      </c>
      <c r="N183" s="215"/>
      <c r="O183" s="215"/>
      <c r="P183" s="215"/>
      <c r="Q183" s="216"/>
      <c r="R183" s="216"/>
      <c r="S183" s="216"/>
      <c r="T183" s="216"/>
      <c r="U183" s="216"/>
      <c r="V183" s="216"/>
      <c r="W183" s="216"/>
      <c r="X183" s="216"/>
      <c r="Y183" s="216"/>
      <c r="Z183" s="216"/>
    </row>
    <row r="184" spans="1:26" s="14" customFormat="1" ht="24.95" customHeight="1" outlineLevel="1">
      <c r="A184" s="150" t="s">
        <v>138</v>
      </c>
      <c r="B184" s="267"/>
      <c r="C184" s="139" t="s">
        <v>547</v>
      </c>
      <c r="D184" s="162" t="s">
        <v>102</v>
      </c>
      <c r="E184" s="133">
        <v>4</v>
      </c>
      <c r="F184" s="133">
        <v>4</v>
      </c>
      <c r="G184" s="254"/>
      <c r="H184" s="256"/>
      <c r="I184" s="67">
        <v>2983.6</v>
      </c>
      <c r="J184" s="69">
        <v>2983.6</v>
      </c>
      <c r="K184" s="37">
        <f t="shared" si="5"/>
        <v>0</v>
      </c>
      <c r="L184" s="40"/>
      <c r="M184" s="69">
        <v>2983.6</v>
      </c>
      <c r="N184" s="40"/>
      <c r="O184" s="40"/>
      <c r="P184" s="40"/>
      <c r="Q184" s="32"/>
      <c r="R184" s="32"/>
      <c r="S184" s="32"/>
      <c r="T184" s="32"/>
      <c r="U184" s="32"/>
      <c r="V184" s="32"/>
      <c r="W184" s="32"/>
      <c r="X184" s="32"/>
      <c r="Y184" s="32"/>
      <c r="Z184" s="32"/>
    </row>
    <row r="185" spans="1:26" s="14" customFormat="1" ht="24.95" customHeight="1" outlineLevel="1">
      <c r="A185" s="150" t="s">
        <v>139</v>
      </c>
      <c r="B185" s="267"/>
      <c r="C185" s="139" t="s">
        <v>548</v>
      </c>
      <c r="D185" s="162" t="s">
        <v>102</v>
      </c>
      <c r="E185" s="133">
        <v>6</v>
      </c>
      <c r="F185" s="133">
        <v>6</v>
      </c>
      <c r="G185" s="254"/>
      <c r="H185" s="256"/>
      <c r="I185" s="67">
        <v>2716.5</v>
      </c>
      <c r="J185" s="69">
        <v>2716.5</v>
      </c>
      <c r="K185" s="37">
        <f t="shared" si="5"/>
        <v>0</v>
      </c>
      <c r="L185" s="40"/>
      <c r="M185" s="69">
        <v>2716.5</v>
      </c>
      <c r="N185" s="40"/>
      <c r="O185" s="40"/>
      <c r="P185" s="40"/>
      <c r="Q185" s="32"/>
      <c r="R185" s="32"/>
      <c r="S185" s="32"/>
      <c r="T185" s="32"/>
      <c r="U185" s="32"/>
      <c r="V185" s="32"/>
      <c r="W185" s="32"/>
      <c r="X185" s="32"/>
      <c r="Y185" s="32"/>
      <c r="Z185" s="32"/>
    </row>
    <row r="186" spans="1:26" s="14" customFormat="1" ht="24.95" customHeight="1" outlineLevel="1">
      <c r="A186" s="150" t="s">
        <v>203</v>
      </c>
      <c r="B186" s="267"/>
      <c r="C186" s="139" t="s">
        <v>549</v>
      </c>
      <c r="D186" s="162" t="s">
        <v>102</v>
      </c>
      <c r="E186" s="133">
        <v>6</v>
      </c>
      <c r="F186" s="133">
        <v>6</v>
      </c>
      <c r="G186" s="254"/>
      <c r="H186" s="256"/>
      <c r="I186" s="67">
        <v>3098.7</v>
      </c>
      <c r="J186" s="69">
        <v>3098.7</v>
      </c>
      <c r="K186" s="37">
        <f t="shared" si="5"/>
        <v>0</v>
      </c>
      <c r="L186" s="40"/>
      <c r="M186" s="69">
        <v>3098.7</v>
      </c>
      <c r="N186" s="40"/>
      <c r="O186" s="40"/>
      <c r="P186" s="40"/>
      <c r="Q186" s="32"/>
      <c r="R186" s="32"/>
      <c r="S186" s="32"/>
      <c r="T186" s="32"/>
      <c r="U186" s="32"/>
      <c r="V186" s="32"/>
      <c r="W186" s="32"/>
      <c r="X186" s="32"/>
      <c r="Y186" s="32"/>
      <c r="Z186" s="32"/>
    </row>
    <row r="187" spans="1:26" s="14" customFormat="1" ht="24.95" customHeight="1" outlineLevel="1">
      <c r="A187" s="150" t="s">
        <v>204</v>
      </c>
      <c r="B187" s="267"/>
      <c r="C187" s="139" t="s">
        <v>550</v>
      </c>
      <c r="D187" s="162" t="s">
        <v>102</v>
      </c>
      <c r="E187" s="133">
        <v>4</v>
      </c>
      <c r="F187" s="133">
        <v>4</v>
      </c>
      <c r="G187" s="254"/>
      <c r="H187" s="256"/>
      <c r="I187" s="67">
        <v>2959.32</v>
      </c>
      <c r="J187" s="69">
        <v>2959.32</v>
      </c>
      <c r="K187" s="37">
        <f t="shared" si="5"/>
        <v>0</v>
      </c>
      <c r="L187" s="40"/>
      <c r="M187" s="69">
        <v>2959.32</v>
      </c>
      <c r="N187" s="40"/>
      <c r="O187" s="40"/>
      <c r="P187" s="40"/>
      <c r="Q187" s="32"/>
      <c r="R187" s="32"/>
      <c r="S187" s="32"/>
      <c r="T187" s="32"/>
      <c r="U187" s="32"/>
      <c r="V187" s="32"/>
      <c r="W187" s="32"/>
      <c r="X187" s="32"/>
      <c r="Y187" s="32"/>
      <c r="Z187" s="32"/>
    </row>
    <row r="188" spans="1:26" s="14" customFormat="1" ht="24.95" customHeight="1">
      <c r="A188" s="149" t="s">
        <v>205</v>
      </c>
      <c r="B188" s="267"/>
      <c r="C188" s="136" t="s">
        <v>551</v>
      </c>
      <c r="D188" s="163" t="s">
        <v>102</v>
      </c>
      <c r="E188" s="133">
        <v>10</v>
      </c>
      <c r="F188" s="133">
        <v>10</v>
      </c>
      <c r="G188" s="254"/>
      <c r="H188" s="256"/>
      <c r="I188" s="67">
        <v>1259</v>
      </c>
      <c r="J188" s="69">
        <v>1259</v>
      </c>
      <c r="K188" s="37">
        <f t="shared" si="5"/>
        <v>0</v>
      </c>
      <c r="L188" s="40"/>
      <c r="M188" s="69">
        <v>1259</v>
      </c>
      <c r="N188" s="40"/>
      <c r="O188" s="40"/>
      <c r="P188" s="40"/>
      <c r="Q188" s="32"/>
      <c r="R188" s="32"/>
      <c r="S188" s="32"/>
      <c r="T188" s="32"/>
      <c r="U188" s="32"/>
      <c r="V188" s="32"/>
      <c r="W188" s="32"/>
      <c r="X188" s="32"/>
      <c r="Y188" s="32"/>
      <c r="Z188" s="32"/>
    </row>
    <row r="189" spans="1:26" s="217" customFormat="1" ht="24.95" customHeight="1" outlineLevel="1">
      <c r="A189" s="149" t="s">
        <v>55</v>
      </c>
      <c r="B189" s="267"/>
      <c r="C189" s="136" t="s">
        <v>214</v>
      </c>
      <c r="D189" s="163" t="s">
        <v>102</v>
      </c>
      <c r="E189" s="138">
        <f>SUM(E190:E196)</f>
        <v>517</v>
      </c>
      <c r="F189" s="138">
        <f>SUM(F190:F196)</f>
        <v>517</v>
      </c>
      <c r="G189" s="254"/>
      <c r="H189" s="256"/>
      <c r="I189" s="138">
        <f>SUM(I190:I196)</f>
        <v>90708.108999999997</v>
      </c>
      <c r="J189" s="138">
        <f>SUM(J190:J196)</f>
        <v>90708.108999999997</v>
      </c>
      <c r="K189" s="37">
        <f t="shared" si="5"/>
        <v>0</v>
      </c>
      <c r="L189" s="215"/>
      <c r="M189" s="138">
        <f>SUM(M190:M196)</f>
        <v>90708.108999999997</v>
      </c>
      <c r="N189" s="215"/>
      <c r="O189" s="215"/>
      <c r="P189" s="215"/>
      <c r="Q189" s="216"/>
      <c r="R189" s="216"/>
      <c r="S189" s="216"/>
      <c r="T189" s="216"/>
      <c r="U189" s="216"/>
      <c r="V189" s="216"/>
      <c r="W189" s="216"/>
      <c r="X189" s="216"/>
      <c r="Y189" s="216"/>
      <c r="Z189" s="216"/>
    </row>
    <row r="190" spans="1:26" s="14" customFormat="1" ht="24.95" customHeight="1" outlineLevel="1">
      <c r="A190" s="150" t="s">
        <v>110</v>
      </c>
      <c r="B190" s="267"/>
      <c r="C190" s="139" t="s">
        <v>270</v>
      </c>
      <c r="D190" s="162" t="s">
        <v>102</v>
      </c>
      <c r="E190" s="133">
        <v>220</v>
      </c>
      <c r="F190" s="133">
        <v>220</v>
      </c>
      <c r="G190" s="254"/>
      <c r="H190" s="256"/>
      <c r="I190" s="69">
        <v>8933.32</v>
      </c>
      <c r="J190" s="69">
        <v>8933.32</v>
      </c>
      <c r="K190" s="37">
        <f t="shared" si="5"/>
        <v>0</v>
      </c>
      <c r="L190" s="40"/>
      <c r="M190" s="69">
        <v>8933.32</v>
      </c>
      <c r="N190" s="40"/>
      <c r="O190" s="40"/>
      <c r="P190" s="40"/>
      <c r="Q190" s="32"/>
      <c r="R190" s="32"/>
      <c r="S190" s="32"/>
      <c r="T190" s="32"/>
      <c r="U190" s="32"/>
      <c r="V190" s="32"/>
      <c r="W190" s="32"/>
      <c r="X190" s="32"/>
      <c r="Y190" s="32"/>
      <c r="Z190" s="32"/>
    </row>
    <row r="191" spans="1:26" s="14" customFormat="1" ht="24.95" customHeight="1" outlineLevel="1">
      <c r="A191" s="150" t="s">
        <v>111</v>
      </c>
      <c r="B191" s="267"/>
      <c r="C191" s="139" t="s">
        <v>271</v>
      </c>
      <c r="D191" s="162" t="s">
        <v>102</v>
      </c>
      <c r="E191" s="133">
        <v>80</v>
      </c>
      <c r="F191" s="133">
        <v>80</v>
      </c>
      <c r="G191" s="254"/>
      <c r="H191" s="256"/>
      <c r="I191" s="69">
        <v>4535.6000000000004</v>
      </c>
      <c r="J191" s="69">
        <v>4535.6000000000004</v>
      </c>
      <c r="K191" s="37">
        <f t="shared" si="5"/>
        <v>0</v>
      </c>
      <c r="L191" s="40"/>
      <c r="M191" s="69">
        <v>4535.6000000000004</v>
      </c>
      <c r="N191" s="40"/>
      <c r="O191" s="40"/>
      <c r="P191" s="40"/>
      <c r="Q191" s="32"/>
      <c r="R191" s="32"/>
      <c r="S191" s="32"/>
      <c r="T191" s="32"/>
      <c r="U191" s="32"/>
      <c r="V191" s="32"/>
      <c r="W191" s="32"/>
      <c r="X191" s="32"/>
      <c r="Y191" s="32"/>
      <c r="Z191" s="32"/>
    </row>
    <row r="192" spans="1:26" s="14" customFormat="1" ht="24.95" customHeight="1" outlineLevel="1">
      <c r="A192" s="150" t="s">
        <v>244</v>
      </c>
      <c r="B192" s="267"/>
      <c r="C192" s="139" t="s">
        <v>272</v>
      </c>
      <c r="D192" s="162" t="s">
        <v>102</v>
      </c>
      <c r="E192" s="133">
        <v>130</v>
      </c>
      <c r="F192" s="133">
        <v>130</v>
      </c>
      <c r="G192" s="254"/>
      <c r="H192" s="256"/>
      <c r="I192" s="69">
        <v>26358.188999999998</v>
      </c>
      <c r="J192" s="69">
        <v>26358.188999999998</v>
      </c>
      <c r="K192" s="37">
        <f t="shared" si="5"/>
        <v>0</v>
      </c>
      <c r="L192" s="40"/>
      <c r="M192" s="69">
        <v>26358.188999999998</v>
      </c>
      <c r="N192" s="40"/>
      <c r="O192" s="40"/>
      <c r="P192" s="40"/>
      <c r="Q192" s="32"/>
      <c r="R192" s="32"/>
      <c r="S192" s="32"/>
      <c r="T192" s="32"/>
      <c r="U192" s="32"/>
      <c r="V192" s="32"/>
      <c r="W192" s="32"/>
      <c r="X192" s="32"/>
      <c r="Y192" s="32"/>
      <c r="Z192" s="32"/>
    </row>
    <row r="193" spans="1:26" s="14" customFormat="1" ht="24.95" customHeight="1" outlineLevel="1">
      <c r="A193" s="150" t="s">
        <v>245</v>
      </c>
      <c r="B193" s="267"/>
      <c r="C193" s="139" t="s">
        <v>552</v>
      </c>
      <c r="D193" s="162" t="s">
        <v>102</v>
      </c>
      <c r="E193" s="133">
        <v>50</v>
      </c>
      <c r="F193" s="133">
        <v>50</v>
      </c>
      <c r="G193" s="254"/>
      <c r="H193" s="256"/>
      <c r="I193" s="69">
        <v>14491.2</v>
      </c>
      <c r="J193" s="69">
        <v>14491.2</v>
      </c>
      <c r="K193" s="37">
        <f t="shared" si="5"/>
        <v>0</v>
      </c>
      <c r="L193" s="40"/>
      <c r="M193" s="69">
        <v>14491.2</v>
      </c>
      <c r="N193" s="40"/>
      <c r="O193" s="40"/>
      <c r="P193" s="40"/>
      <c r="Q193" s="32"/>
      <c r="R193" s="32"/>
      <c r="S193" s="32"/>
      <c r="T193" s="32"/>
      <c r="U193" s="32"/>
      <c r="V193" s="32"/>
      <c r="W193" s="32"/>
      <c r="X193" s="32"/>
      <c r="Y193" s="32"/>
      <c r="Z193" s="32"/>
    </row>
    <row r="194" spans="1:26" s="14" customFormat="1" ht="24.95" customHeight="1" outlineLevel="1">
      <c r="A194" s="150" t="s">
        <v>589</v>
      </c>
      <c r="B194" s="267"/>
      <c r="C194" s="139" t="s">
        <v>273</v>
      </c>
      <c r="D194" s="162" t="s">
        <v>102</v>
      </c>
      <c r="E194" s="133">
        <v>10</v>
      </c>
      <c r="F194" s="133">
        <v>10</v>
      </c>
      <c r="G194" s="254"/>
      <c r="H194" s="256"/>
      <c r="I194" s="69">
        <v>2690</v>
      </c>
      <c r="J194" s="69">
        <v>2690</v>
      </c>
      <c r="K194" s="37">
        <f t="shared" si="5"/>
        <v>0</v>
      </c>
      <c r="L194" s="40"/>
      <c r="M194" s="69">
        <v>2690</v>
      </c>
      <c r="N194" s="40"/>
      <c r="O194" s="40"/>
      <c r="P194" s="40"/>
      <c r="Q194" s="32"/>
      <c r="R194" s="32"/>
      <c r="S194" s="32"/>
      <c r="T194" s="32"/>
      <c r="U194" s="32"/>
      <c r="V194" s="32"/>
      <c r="W194" s="32"/>
      <c r="X194" s="32"/>
      <c r="Y194" s="32"/>
      <c r="Z194" s="32"/>
    </row>
    <row r="195" spans="1:26" s="14" customFormat="1" ht="24.95" customHeight="1" outlineLevel="1">
      <c r="A195" s="150" t="s">
        <v>590</v>
      </c>
      <c r="B195" s="267"/>
      <c r="C195" s="139" t="s">
        <v>274</v>
      </c>
      <c r="D195" s="162" t="s">
        <v>102</v>
      </c>
      <c r="E195" s="133">
        <v>20</v>
      </c>
      <c r="F195" s="133">
        <v>20</v>
      </c>
      <c r="G195" s="254"/>
      <c r="H195" s="256"/>
      <c r="I195" s="69">
        <v>14764.8</v>
      </c>
      <c r="J195" s="69">
        <v>14764.8</v>
      </c>
      <c r="K195" s="37">
        <f t="shared" si="5"/>
        <v>0</v>
      </c>
      <c r="L195" s="40"/>
      <c r="M195" s="69">
        <v>14764.8</v>
      </c>
      <c r="N195" s="40"/>
      <c r="O195" s="40"/>
      <c r="P195" s="40"/>
      <c r="Q195" s="32"/>
      <c r="R195" s="32"/>
      <c r="S195" s="32"/>
      <c r="T195" s="32"/>
      <c r="U195" s="32"/>
      <c r="V195" s="32"/>
      <c r="W195" s="32"/>
      <c r="X195" s="32"/>
      <c r="Y195" s="32"/>
      <c r="Z195" s="32"/>
    </row>
    <row r="196" spans="1:26" s="14" customFormat="1" ht="24.95" customHeight="1" outlineLevel="1">
      <c r="A196" s="150" t="s">
        <v>591</v>
      </c>
      <c r="B196" s="267"/>
      <c r="C196" s="139" t="s">
        <v>553</v>
      </c>
      <c r="D196" s="162" t="s">
        <v>102</v>
      </c>
      <c r="E196" s="133">
        <v>7</v>
      </c>
      <c r="F196" s="133">
        <v>7</v>
      </c>
      <c r="G196" s="254"/>
      <c r="H196" s="256"/>
      <c r="I196" s="69">
        <v>18935</v>
      </c>
      <c r="J196" s="69">
        <v>18935</v>
      </c>
      <c r="K196" s="37">
        <f t="shared" si="5"/>
        <v>0</v>
      </c>
      <c r="L196" s="40"/>
      <c r="M196" s="69">
        <v>18935</v>
      </c>
      <c r="N196" s="40"/>
      <c r="O196" s="40"/>
      <c r="P196" s="40"/>
      <c r="Q196" s="32"/>
      <c r="R196" s="32"/>
      <c r="S196" s="32"/>
      <c r="T196" s="32"/>
      <c r="U196" s="32"/>
      <c r="V196" s="32"/>
      <c r="W196" s="32"/>
      <c r="X196" s="32"/>
      <c r="Y196" s="32"/>
      <c r="Z196" s="32"/>
    </row>
    <row r="197" spans="1:26" s="217" customFormat="1" ht="24.95" customHeight="1" outlineLevel="1">
      <c r="A197" s="149" t="s">
        <v>592</v>
      </c>
      <c r="B197" s="267"/>
      <c r="C197" s="136" t="s">
        <v>217</v>
      </c>
      <c r="D197" s="163" t="s">
        <v>102</v>
      </c>
      <c r="E197" s="138">
        <f>SUM(E198:E202)</f>
        <v>30</v>
      </c>
      <c r="F197" s="138">
        <f>SUM(F198:F202)</f>
        <v>30</v>
      </c>
      <c r="G197" s="254"/>
      <c r="H197" s="256"/>
      <c r="I197" s="138">
        <f>SUM(I198:I202)</f>
        <v>70548.769849999997</v>
      </c>
      <c r="J197" s="138">
        <f t="shared" ref="J197" si="8">SUM(J198:J202)</f>
        <v>70548.769849999997</v>
      </c>
      <c r="K197" s="37">
        <f t="shared" si="5"/>
        <v>0</v>
      </c>
      <c r="L197" s="215"/>
      <c r="M197" s="138">
        <f t="shared" ref="M197" si="9">SUM(M198:M202)</f>
        <v>70548.769849999997</v>
      </c>
      <c r="N197" s="215"/>
      <c r="O197" s="215"/>
      <c r="P197" s="215"/>
      <c r="Q197" s="216"/>
      <c r="R197" s="216"/>
      <c r="S197" s="216"/>
      <c r="T197" s="216"/>
      <c r="U197" s="216"/>
      <c r="V197" s="216"/>
      <c r="W197" s="216"/>
      <c r="X197" s="216"/>
      <c r="Y197" s="216"/>
      <c r="Z197" s="216"/>
    </row>
    <row r="198" spans="1:26" s="14" customFormat="1" ht="24.95" customHeight="1" outlineLevel="1">
      <c r="A198" s="150" t="s">
        <v>593</v>
      </c>
      <c r="B198" s="267"/>
      <c r="C198" s="139" t="s">
        <v>275</v>
      </c>
      <c r="D198" s="162" t="s">
        <v>102</v>
      </c>
      <c r="E198" s="133">
        <v>15</v>
      </c>
      <c r="F198" s="133">
        <v>15</v>
      </c>
      <c r="G198" s="254"/>
      <c r="H198" s="256"/>
      <c r="I198" s="69">
        <v>8687.7148500000003</v>
      </c>
      <c r="J198" s="69">
        <v>8687.7148500000003</v>
      </c>
      <c r="K198" s="37">
        <f t="shared" si="5"/>
        <v>0</v>
      </c>
      <c r="L198" s="40"/>
      <c r="M198" s="69">
        <v>8687.7148500000003</v>
      </c>
      <c r="N198" s="40"/>
      <c r="O198" s="40"/>
      <c r="P198" s="40"/>
      <c r="Q198" s="32"/>
      <c r="R198" s="32"/>
      <c r="S198" s="32"/>
      <c r="T198" s="32"/>
      <c r="U198" s="32"/>
      <c r="V198" s="32"/>
      <c r="W198" s="32"/>
      <c r="X198" s="32"/>
      <c r="Y198" s="32"/>
      <c r="Z198" s="32"/>
    </row>
    <row r="199" spans="1:26" s="14" customFormat="1" ht="24.95" customHeight="1" outlineLevel="1">
      <c r="A199" s="150" t="s">
        <v>594</v>
      </c>
      <c r="B199" s="267"/>
      <c r="C199" s="139" t="s">
        <v>215</v>
      </c>
      <c r="D199" s="162" t="s">
        <v>102</v>
      </c>
      <c r="E199" s="133">
        <v>10</v>
      </c>
      <c r="F199" s="133">
        <v>10</v>
      </c>
      <c r="G199" s="254"/>
      <c r="H199" s="256"/>
      <c r="I199" s="69">
        <v>29535</v>
      </c>
      <c r="J199" s="69">
        <v>29535</v>
      </c>
      <c r="K199" s="37">
        <f t="shared" si="5"/>
        <v>0</v>
      </c>
      <c r="L199" s="40"/>
      <c r="M199" s="69">
        <v>29535</v>
      </c>
      <c r="N199" s="40"/>
      <c r="O199" s="40"/>
      <c r="P199" s="40"/>
      <c r="Q199" s="32"/>
      <c r="R199" s="32"/>
      <c r="S199" s="32"/>
      <c r="T199" s="32"/>
      <c r="U199" s="32"/>
      <c r="V199" s="32"/>
      <c r="W199" s="32"/>
      <c r="X199" s="32"/>
      <c r="Y199" s="32"/>
      <c r="Z199" s="32"/>
    </row>
    <row r="200" spans="1:26" s="14" customFormat="1" ht="24.95" customHeight="1" outlineLevel="1">
      <c r="A200" s="150" t="s">
        <v>595</v>
      </c>
      <c r="B200" s="267"/>
      <c r="C200" s="139" t="s">
        <v>216</v>
      </c>
      <c r="D200" s="162" t="s">
        <v>102</v>
      </c>
      <c r="E200" s="133">
        <v>2</v>
      </c>
      <c r="F200" s="133">
        <v>2</v>
      </c>
      <c r="G200" s="254"/>
      <c r="H200" s="256"/>
      <c r="I200" s="69">
        <v>1596.375</v>
      </c>
      <c r="J200" s="69">
        <v>1596.375</v>
      </c>
      <c r="K200" s="37">
        <f t="shared" si="5"/>
        <v>0</v>
      </c>
      <c r="L200" s="40"/>
      <c r="M200" s="69">
        <v>1596.375</v>
      </c>
      <c r="N200" s="40"/>
      <c r="O200" s="40"/>
      <c r="P200" s="40"/>
      <c r="Q200" s="32"/>
      <c r="R200" s="32"/>
      <c r="S200" s="32"/>
      <c r="T200" s="32"/>
      <c r="U200" s="32"/>
      <c r="V200" s="32"/>
      <c r="W200" s="32"/>
      <c r="X200" s="32"/>
      <c r="Y200" s="32"/>
      <c r="Z200" s="32"/>
    </row>
    <row r="201" spans="1:26" s="14" customFormat="1" ht="24.95" customHeight="1" outlineLevel="1">
      <c r="A201" s="150" t="s">
        <v>596</v>
      </c>
      <c r="B201" s="267"/>
      <c r="C201" s="139" t="s">
        <v>106</v>
      </c>
      <c r="D201" s="162" t="s">
        <v>102</v>
      </c>
      <c r="E201" s="133">
        <v>2</v>
      </c>
      <c r="F201" s="133">
        <v>2</v>
      </c>
      <c r="G201" s="254"/>
      <c r="H201" s="256"/>
      <c r="I201" s="69">
        <v>29520</v>
      </c>
      <c r="J201" s="69">
        <v>29520</v>
      </c>
      <c r="K201" s="37">
        <f t="shared" si="5"/>
        <v>0</v>
      </c>
      <c r="L201" s="40"/>
      <c r="M201" s="69">
        <v>29520</v>
      </c>
      <c r="N201" s="40"/>
      <c r="O201" s="40"/>
      <c r="P201" s="40"/>
      <c r="Q201" s="32"/>
      <c r="R201" s="32"/>
      <c r="S201" s="32"/>
      <c r="T201" s="32"/>
      <c r="U201" s="32"/>
      <c r="V201" s="32"/>
      <c r="W201" s="32"/>
      <c r="X201" s="32"/>
      <c r="Y201" s="32"/>
      <c r="Z201" s="32"/>
    </row>
    <row r="202" spans="1:26" s="14" customFormat="1" ht="53.25" customHeight="1" outlineLevel="1">
      <c r="A202" s="150" t="s">
        <v>597</v>
      </c>
      <c r="B202" s="267"/>
      <c r="C202" s="139" t="s">
        <v>554</v>
      </c>
      <c r="D202" s="162" t="s">
        <v>102</v>
      </c>
      <c r="E202" s="133">
        <v>1</v>
      </c>
      <c r="F202" s="133">
        <v>1</v>
      </c>
      <c r="G202" s="254"/>
      <c r="H202" s="256"/>
      <c r="I202" s="69">
        <v>1209.68</v>
      </c>
      <c r="J202" s="69">
        <v>1209.68</v>
      </c>
      <c r="K202" s="37">
        <f t="shared" si="5"/>
        <v>0</v>
      </c>
      <c r="L202" s="40"/>
      <c r="M202" s="69">
        <v>1209.68</v>
      </c>
      <c r="N202" s="40"/>
      <c r="O202" s="40"/>
      <c r="P202" s="40"/>
      <c r="Q202" s="32"/>
      <c r="R202" s="32"/>
      <c r="S202" s="32"/>
      <c r="T202" s="32"/>
      <c r="U202" s="32"/>
      <c r="V202" s="32"/>
      <c r="W202" s="32"/>
      <c r="X202" s="32"/>
      <c r="Y202" s="32"/>
      <c r="Z202" s="32"/>
    </row>
    <row r="203" spans="1:26" s="222" customFormat="1" ht="38.25" customHeight="1" outlineLevel="1">
      <c r="A203" s="148" t="s">
        <v>425</v>
      </c>
      <c r="B203" s="267"/>
      <c r="C203" s="33" t="s">
        <v>555</v>
      </c>
      <c r="D203" s="164"/>
      <c r="E203" s="135"/>
      <c r="F203" s="135"/>
      <c r="G203" s="254"/>
      <c r="H203" s="256"/>
      <c r="I203" s="135">
        <f>I205+I207</f>
        <v>200146</v>
      </c>
      <c r="J203" s="135">
        <f>J205+J207</f>
        <v>200146</v>
      </c>
      <c r="K203" s="135">
        <f>K205+K207</f>
        <v>0</v>
      </c>
      <c r="L203" s="40"/>
      <c r="M203" s="135">
        <f>M205+M207</f>
        <v>200146</v>
      </c>
      <c r="N203" s="221"/>
      <c r="O203" s="221"/>
      <c r="P203" s="221"/>
      <c r="Q203" s="41"/>
      <c r="R203" s="41"/>
      <c r="S203" s="41"/>
      <c r="T203" s="41"/>
      <c r="U203" s="41"/>
      <c r="V203" s="41"/>
      <c r="W203" s="41"/>
      <c r="X203" s="41"/>
      <c r="Y203" s="41"/>
      <c r="Z203" s="41"/>
    </row>
    <row r="204" spans="1:26" s="217" customFormat="1" ht="24.95" customHeight="1" outlineLevel="1">
      <c r="A204" s="149" t="s">
        <v>63</v>
      </c>
      <c r="B204" s="267"/>
      <c r="C204" s="136" t="s">
        <v>556</v>
      </c>
      <c r="D204" s="163" t="s">
        <v>100</v>
      </c>
      <c r="E204" s="138">
        <f>E205+E207</f>
        <v>2</v>
      </c>
      <c r="F204" s="138">
        <f>F205+F207</f>
        <v>2</v>
      </c>
      <c r="G204" s="254"/>
      <c r="H204" s="256"/>
      <c r="I204" s="67">
        <f>I205+I207</f>
        <v>200146</v>
      </c>
      <c r="J204" s="67">
        <f>J205+J207</f>
        <v>200146</v>
      </c>
      <c r="K204" s="76">
        <f>K205+K207</f>
        <v>0</v>
      </c>
      <c r="L204" s="215"/>
      <c r="M204" s="67">
        <f>M205+M207</f>
        <v>200146</v>
      </c>
      <c r="N204" s="215"/>
      <c r="O204" s="215"/>
      <c r="P204" s="215"/>
      <c r="Q204" s="216"/>
      <c r="R204" s="216"/>
      <c r="S204" s="216"/>
      <c r="T204" s="216"/>
      <c r="U204" s="216"/>
      <c r="V204" s="216"/>
      <c r="W204" s="216"/>
      <c r="X204" s="216"/>
      <c r="Y204" s="216"/>
      <c r="Z204" s="216"/>
    </row>
    <row r="205" spans="1:26" s="14" customFormat="1" ht="42" customHeight="1" outlineLevel="1">
      <c r="A205" s="150" t="s">
        <v>43</v>
      </c>
      <c r="B205" s="267"/>
      <c r="C205" s="139" t="s">
        <v>557</v>
      </c>
      <c r="D205" s="162" t="s">
        <v>100</v>
      </c>
      <c r="E205" s="133">
        <f>E206</f>
        <v>1</v>
      </c>
      <c r="F205" s="133">
        <f>F206</f>
        <v>1</v>
      </c>
      <c r="G205" s="254"/>
      <c r="H205" s="256"/>
      <c r="I205" s="67">
        <f>I206</f>
        <v>197814</v>
      </c>
      <c r="J205" s="67">
        <f>J206</f>
        <v>197814</v>
      </c>
      <c r="K205" s="37">
        <f>K206</f>
        <v>0</v>
      </c>
      <c r="L205" s="40"/>
      <c r="M205" s="67">
        <f>M206</f>
        <v>197814</v>
      </c>
      <c r="N205" s="40"/>
      <c r="O205" s="40"/>
      <c r="P205" s="40"/>
      <c r="Q205" s="32"/>
      <c r="R205" s="32"/>
      <c r="S205" s="32"/>
      <c r="T205" s="32"/>
      <c r="U205" s="32"/>
      <c r="V205" s="32"/>
      <c r="W205" s="32"/>
      <c r="X205" s="32"/>
      <c r="Y205" s="32"/>
      <c r="Z205" s="32"/>
    </row>
    <row r="206" spans="1:26" s="14" customFormat="1" ht="46.5" customHeight="1" outlineLevel="1">
      <c r="A206" s="150" t="s">
        <v>75</v>
      </c>
      <c r="B206" s="267"/>
      <c r="C206" s="139" t="s">
        <v>557</v>
      </c>
      <c r="D206" s="162" t="s">
        <v>100</v>
      </c>
      <c r="E206" s="133">
        <v>1</v>
      </c>
      <c r="F206" s="133">
        <v>1</v>
      </c>
      <c r="G206" s="254"/>
      <c r="H206" s="256"/>
      <c r="I206" s="67">
        <v>197814</v>
      </c>
      <c r="J206" s="67">
        <v>197814</v>
      </c>
      <c r="K206" s="37">
        <f t="shared" si="5"/>
        <v>0</v>
      </c>
      <c r="L206" s="40"/>
      <c r="M206" s="67">
        <v>197814</v>
      </c>
      <c r="N206" s="40"/>
      <c r="O206" s="40"/>
      <c r="P206" s="40"/>
      <c r="Q206" s="32"/>
      <c r="R206" s="32"/>
      <c r="S206" s="32"/>
      <c r="T206" s="32"/>
      <c r="U206" s="32"/>
      <c r="V206" s="32"/>
      <c r="W206" s="32"/>
      <c r="X206" s="32"/>
      <c r="Y206" s="32"/>
      <c r="Z206" s="32"/>
    </row>
    <row r="207" spans="1:26" s="217" customFormat="1" ht="32.25" customHeight="1" outlineLevel="1">
      <c r="A207" s="149" t="s">
        <v>44</v>
      </c>
      <c r="B207" s="267"/>
      <c r="C207" s="136" t="s">
        <v>558</v>
      </c>
      <c r="D207" s="157" t="s">
        <v>264</v>
      </c>
      <c r="E207" s="138">
        <f>E208</f>
        <v>1</v>
      </c>
      <c r="F207" s="138">
        <f>F208</f>
        <v>1</v>
      </c>
      <c r="G207" s="254"/>
      <c r="H207" s="256"/>
      <c r="I207" s="67">
        <f>I208</f>
        <v>2332</v>
      </c>
      <c r="J207" s="67">
        <f>J208</f>
        <v>2332</v>
      </c>
      <c r="K207" s="76">
        <f>K208</f>
        <v>0</v>
      </c>
      <c r="L207" s="215"/>
      <c r="M207" s="67">
        <f>M208</f>
        <v>2332</v>
      </c>
      <c r="N207" s="215"/>
      <c r="O207" s="215"/>
      <c r="P207" s="215"/>
      <c r="Q207" s="216"/>
      <c r="R207" s="216"/>
      <c r="S207" s="216"/>
      <c r="T207" s="216"/>
      <c r="U207" s="216"/>
      <c r="V207" s="216"/>
      <c r="W207" s="216"/>
      <c r="X207" s="216"/>
      <c r="Y207" s="216"/>
      <c r="Z207" s="216"/>
    </row>
    <row r="208" spans="1:26" s="14" customFormat="1" ht="60" customHeight="1" outlineLevel="1">
      <c r="A208" s="150" t="s">
        <v>76</v>
      </c>
      <c r="B208" s="267"/>
      <c r="C208" s="139" t="s">
        <v>559</v>
      </c>
      <c r="D208" s="155" t="s">
        <v>264</v>
      </c>
      <c r="E208" s="133">
        <v>1</v>
      </c>
      <c r="F208" s="133">
        <v>1</v>
      </c>
      <c r="G208" s="254"/>
      <c r="H208" s="256"/>
      <c r="I208" s="67">
        <v>2332</v>
      </c>
      <c r="J208" s="67">
        <v>2332</v>
      </c>
      <c r="K208" s="37">
        <f t="shared" si="5"/>
        <v>0</v>
      </c>
      <c r="L208" s="40"/>
      <c r="M208" s="67">
        <v>2332</v>
      </c>
      <c r="N208" s="40"/>
      <c r="O208" s="40"/>
      <c r="P208" s="40"/>
      <c r="Q208" s="32"/>
      <c r="R208" s="32"/>
      <c r="S208" s="32"/>
      <c r="T208" s="32"/>
      <c r="U208" s="32"/>
      <c r="V208" s="32"/>
      <c r="W208" s="32"/>
      <c r="X208" s="32"/>
      <c r="Y208" s="32"/>
      <c r="Z208" s="32"/>
    </row>
    <row r="209" spans="1:26" s="222" customFormat="1" ht="24.95" customHeight="1" outlineLevel="1">
      <c r="A209" s="148" t="s">
        <v>77</v>
      </c>
      <c r="B209" s="267"/>
      <c r="C209" s="33" t="s">
        <v>107</v>
      </c>
      <c r="D209" s="164" t="s">
        <v>102</v>
      </c>
      <c r="E209" s="135">
        <f>SUM(E210:E211)</f>
        <v>3</v>
      </c>
      <c r="F209" s="135">
        <f>SUM(F210:F211)</f>
        <v>3</v>
      </c>
      <c r="G209" s="254"/>
      <c r="H209" s="256"/>
      <c r="I209" s="135">
        <f>SUM(I210:I211)</f>
        <v>91300</v>
      </c>
      <c r="J209" s="135">
        <f>SUM(J210:J211)</f>
        <v>91300</v>
      </c>
      <c r="K209" s="37">
        <f t="shared" si="5"/>
        <v>0</v>
      </c>
      <c r="L209" s="40"/>
      <c r="M209" s="135">
        <f>SUM(M210:M211)</f>
        <v>91300</v>
      </c>
      <c r="N209" s="221"/>
      <c r="O209" s="221"/>
      <c r="P209" s="221"/>
      <c r="Q209" s="41"/>
      <c r="R209" s="41"/>
      <c r="S209" s="41"/>
      <c r="T209" s="41"/>
      <c r="U209" s="41"/>
      <c r="V209" s="41"/>
      <c r="W209" s="41"/>
      <c r="X209" s="41"/>
      <c r="Y209" s="41"/>
      <c r="Z209" s="41"/>
    </row>
    <row r="210" spans="1:26" s="14" customFormat="1" ht="24.95" customHeight="1" outlineLevel="1">
      <c r="A210" s="150" t="s">
        <v>63</v>
      </c>
      <c r="B210" s="267"/>
      <c r="C210" s="139" t="s">
        <v>560</v>
      </c>
      <c r="D210" s="162" t="s">
        <v>102</v>
      </c>
      <c r="E210" s="133">
        <v>2</v>
      </c>
      <c r="F210" s="133">
        <v>2</v>
      </c>
      <c r="G210" s="254"/>
      <c r="H210" s="256"/>
      <c r="I210" s="69">
        <v>43000</v>
      </c>
      <c r="J210" s="69">
        <v>43000</v>
      </c>
      <c r="K210" s="37">
        <f t="shared" si="5"/>
        <v>0</v>
      </c>
      <c r="L210" s="40"/>
      <c r="M210" s="69">
        <v>43000</v>
      </c>
      <c r="N210" s="40"/>
      <c r="O210" s="40"/>
      <c r="P210" s="40"/>
      <c r="Q210" s="32"/>
      <c r="R210" s="32"/>
      <c r="S210" s="32"/>
      <c r="T210" s="32"/>
      <c r="U210" s="32"/>
      <c r="V210" s="32"/>
      <c r="W210" s="32"/>
      <c r="X210" s="32"/>
      <c r="Y210" s="32"/>
      <c r="Z210" s="32"/>
    </row>
    <row r="211" spans="1:26" s="14" customFormat="1" ht="24.75" customHeight="1" outlineLevel="1">
      <c r="A211" s="150" t="s">
        <v>64</v>
      </c>
      <c r="B211" s="267"/>
      <c r="C211" s="139" t="s">
        <v>561</v>
      </c>
      <c r="D211" s="162" t="s">
        <v>102</v>
      </c>
      <c r="E211" s="133">
        <v>1</v>
      </c>
      <c r="F211" s="133">
        <v>1</v>
      </c>
      <c r="G211" s="254"/>
      <c r="H211" s="256"/>
      <c r="I211" s="69">
        <v>48300</v>
      </c>
      <c r="J211" s="69">
        <v>48300</v>
      </c>
      <c r="K211" s="37">
        <f t="shared" si="5"/>
        <v>0</v>
      </c>
      <c r="L211" s="40"/>
      <c r="M211" s="69">
        <v>48300</v>
      </c>
      <c r="N211" s="40"/>
      <c r="O211" s="40"/>
      <c r="P211" s="40"/>
      <c r="Q211" s="32"/>
      <c r="R211" s="32"/>
      <c r="S211" s="32"/>
      <c r="T211" s="32"/>
      <c r="U211" s="32"/>
      <c r="V211" s="32"/>
      <c r="W211" s="32"/>
      <c r="X211" s="32"/>
      <c r="Y211" s="32"/>
      <c r="Z211" s="32"/>
    </row>
    <row r="212" spans="1:26" ht="23.25" customHeight="1">
      <c r="A212" s="165"/>
      <c r="B212" s="166"/>
      <c r="C212" s="167"/>
      <c r="D212" s="168"/>
      <c r="E212" s="169"/>
      <c r="F212" s="168"/>
      <c r="G212" s="170"/>
      <c r="H212" s="171"/>
      <c r="I212" s="172"/>
      <c r="J212" s="172"/>
      <c r="K212" s="173"/>
      <c r="L212" s="174"/>
      <c r="M212" s="172"/>
      <c r="N212" s="175"/>
      <c r="O212" s="175"/>
      <c r="P212" s="175"/>
      <c r="Q212" s="176"/>
      <c r="R212" s="175"/>
      <c r="S212" s="175"/>
      <c r="T212" s="175"/>
      <c r="U212" s="177"/>
      <c r="V212" s="175"/>
      <c r="W212" s="175"/>
      <c r="X212" s="175"/>
      <c r="Y212" s="175"/>
      <c r="Z212" s="175"/>
    </row>
    <row r="213" spans="1:26" ht="15" hidden="1">
      <c r="A213" s="20"/>
      <c r="B213" s="20"/>
      <c r="C213" s="20"/>
      <c r="D213" s="20"/>
      <c r="E213" s="20"/>
      <c r="F213" s="20"/>
      <c r="G213" s="20"/>
      <c r="H213" s="20"/>
      <c r="I213" s="18"/>
      <c r="J213" s="18"/>
      <c r="K213" s="18"/>
      <c r="L213" s="17"/>
      <c r="M213" s="17"/>
      <c r="N213" s="20"/>
      <c r="O213" s="20"/>
      <c r="P213" s="20"/>
      <c r="Q213" s="20"/>
      <c r="R213" s="20"/>
      <c r="S213" s="20"/>
      <c r="T213" s="20"/>
      <c r="U213" s="20"/>
      <c r="V213" s="20"/>
      <c r="W213" s="20"/>
      <c r="X213" s="20"/>
      <c r="Y213" s="20"/>
      <c r="Z213" s="20"/>
    </row>
    <row r="214" spans="1:26" s="8" customFormat="1" ht="17.25" hidden="1">
      <c r="A214" s="192" t="s">
        <v>221</v>
      </c>
      <c r="B214" s="178"/>
      <c r="D214" s="193"/>
      <c r="E214" s="193"/>
      <c r="F214" s="193"/>
      <c r="G214" s="193"/>
      <c r="H214" s="193"/>
      <c r="K214" s="259" t="s">
        <v>222</v>
      </c>
      <c r="L214" s="259"/>
      <c r="M214" s="178"/>
      <c r="N214" s="178"/>
      <c r="O214" s="178"/>
      <c r="P214" s="178"/>
      <c r="Q214" s="178"/>
      <c r="R214" s="178"/>
      <c r="S214" s="178"/>
      <c r="T214" s="178"/>
      <c r="U214" s="178"/>
      <c r="V214" s="178"/>
      <c r="W214" s="178"/>
      <c r="X214" s="178"/>
      <c r="Y214" s="178"/>
      <c r="Z214" s="178"/>
    </row>
    <row r="215" spans="1:26" ht="16.5" hidden="1">
      <c r="A215" s="194"/>
      <c r="B215" s="20"/>
      <c r="D215" s="194"/>
      <c r="E215" s="194"/>
      <c r="F215" s="194"/>
      <c r="G215" s="194"/>
      <c r="H215" s="194"/>
      <c r="K215" s="195"/>
      <c r="L215" s="195"/>
      <c r="M215" s="17"/>
      <c r="N215" s="20"/>
      <c r="O215" s="20"/>
      <c r="P215" s="20"/>
      <c r="Q215" s="20"/>
      <c r="R215" s="20"/>
      <c r="S215" s="20"/>
      <c r="T215" s="20"/>
      <c r="U215" s="20"/>
      <c r="V215" s="20"/>
      <c r="W215" s="20"/>
      <c r="X215" s="20"/>
      <c r="Y215" s="20"/>
      <c r="Z215" s="20"/>
    </row>
    <row r="216" spans="1:26" ht="17.25" hidden="1">
      <c r="A216" s="248" t="s">
        <v>223</v>
      </c>
      <c r="B216" s="179"/>
      <c r="D216" s="196"/>
      <c r="E216" s="193"/>
      <c r="F216" s="193"/>
      <c r="G216" s="193"/>
      <c r="H216" s="193"/>
      <c r="K216" s="260" t="s">
        <v>224</v>
      </c>
      <c r="L216" s="260"/>
      <c r="M216" s="178"/>
      <c r="N216" s="178"/>
      <c r="O216" s="178"/>
      <c r="P216" s="178"/>
      <c r="Q216" s="178"/>
      <c r="R216" s="178"/>
      <c r="S216" s="178"/>
      <c r="T216" s="178"/>
      <c r="U216" s="178"/>
      <c r="V216" s="178"/>
      <c r="W216" s="178"/>
      <c r="X216" s="178"/>
      <c r="Y216" s="178"/>
      <c r="Z216" s="178"/>
    </row>
    <row r="217" spans="1:26" ht="16.5" hidden="1">
      <c r="A217" s="194"/>
      <c r="B217" s="20"/>
      <c r="D217" s="194"/>
      <c r="E217" s="194"/>
      <c r="F217" s="194"/>
      <c r="G217" s="194"/>
      <c r="H217" s="194"/>
      <c r="I217" s="195"/>
      <c r="J217" s="195"/>
      <c r="K217" s="195"/>
      <c r="L217" s="17"/>
      <c r="M217" s="17"/>
      <c r="N217" s="20"/>
      <c r="O217" s="20"/>
      <c r="P217" s="20"/>
      <c r="Q217" s="20"/>
      <c r="R217" s="20"/>
      <c r="S217" s="20"/>
      <c r="T217" s="20"/>
      <c r="U217" s="20"/>
      <c r="V217" s="20"/>
      <c r="W217" s="20"/>
      <c r="X217" s="20"/>
      <c r="Y217" s="20"/>
      <c r="Z217" s="20"/>
    </row>
    <row r="218" spans="1:26" ht="16.5" hidden="1">
      <c r="C218" s="194"/>
      <c r="D218" s="194"/>
      <c r="E218" s="194"/>
      <c r="F218" s="194"/>
      <c r="G218" s="194"/>
      <c r="H218" s="194"/>
      <c r="I218" s="195"/>
      <c r="J218" s="195"/>
      <c r="K218" s="195"/>
    </row>
    <row r="219" spans="1:26" ht="16.5" hidden="1">
      <c r="C219" s="194"/>
      <c r="D219" s="194"/>
      <c r="E219" s="194"/>
      <c r="F219" s="194"/>
      <c r="G219" s="194"/>
      <c r="H219" s="194"/>
      <c r="I219" s="195"/>
      <c r="J219" s="195"/>
      <c r="K219" s="195"/>
    </row>
    <row r="220" spans="1:26" ht="16.5" hidden="1">
      <c r="C220" s="194"/>
      <c r="D220" s="194"/>
      <c r="E220" s="194"/>
      <c r="F220" s="194"/>
      <c r="G220" s="194"/>
      <c r="H220" s="194"/>
      <c r="I220" s="195"/>
      <c r="J220" s="195"/>
      <c r="K220" s="195"/>
    </row>
    <row r="221" spans="1:26" hidden="1"/>
    <row r="222" spans="1:26" hidden="1"/>
    <row r="223" spans="1:26" hidden="1"/>
    <row r="224" spans="1:26" hidden="1"/>
    <row r="225" hidden="1"/>
    <row r="226" hidden="1"/>
    <row r="227" hidden="1"/>
    <row r="228" hidden="1"/>
  </sheetData>
  <mergeCells count="38">
    <mergeCell ref="Y3:Z3"/>
    <mergeCell ref="V7:Z7"/>
    <mergeCell ref="Y8:Z8"/>
    <mergeCell ref="X4:Z4"/>
    <mergeCell ref="X5:Z5"/>
    <mergeCell ref="W6:Z6"/>
    <mergeCell ref="C5:T5"/>
    <mergeCell ref="A6:U6"/>
    <mergeCell ref="C7:T7"/>
    <mergeCell ref="K214:L214"/>
    <mergeCell ref="K216:L216"/>
    <mergeCell ref="A10:A12"/>
    <mergeCell ref="B10:G10"/>
    <mergeCell ref="H10:H12"/>
    <mergeCell ref="I10:L10"/>
    <mergeCell ref="M10:P10"/>
    <mergeCell ref="Q10:X10"/>
    <mergeCell ref="B14:B211"/>
    <mergeCell ref="B11:B12"/>
    <mergeCell ref="C11:C12"/>
    <mergeCell ref="D11:D12"/>
    <mergeCell ref="E11:F11"/>
    <mergeCell ref="Y10:Y12"/>
    <mergeCell ref="U11:V11"/>
    <mergeCell ref="G14:G211"/>
    <mergeCell ref="H14:H211"/>
    <mergeCell ref="Z10:Z12"/>
    <mergeCell ref="G11:G12"/>
    <mergeCell ref="I11:I12"/>
    <mergeCell ref="J11:J12"/>
    <mergeCell ref="K11:K12"/>
    <mergeCell ref="L11:L12"/>
    <mergeCell ref="W11:X11"/>
    <mergeCell ref="M11:N11"/>
    <mergeCell ref="O11:O12"/>
    <mergeCell ref="P11:P12"/>
    <mergeCell ref="Q11:R11"/>
    <mergeCell ref="S11:T11"/>
  </mergeCells>
  <pageMargins left="0.19685039370078741" right="0.19685039370078741" top="0.59055118110236227" bottom="0.19685039370078741" header="0.19685039370078741" footer="0.19685039370078741"/>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18"/>
  <sheetViews>
    <sheetView topLeftCell="L4" zoomScale="73" zoomScaleNormal="73" zoomScaleSheetLayoutView="90" workbookViewId="0">
      <selection activeCell="T16" sqref="T16"/>
    </sheetView>
  </sheetViews>
  <sheetFormatPr defaultRowHeight="12.75" outlineLevelRow="1"/>
  <cols>
    <col min="1" max="1" width="9.140625" style="7" customWidth="1"/>
    <col min="2" max="2" width="12.140625" style="5" customWidth="1"/>
    <col min="3" max="3" width="48.28515625" style="7" customWidth="1"/>
    <col min="4" max="4" width="9.5703125" style="7" bestFit="1" customWidth="1"/>
    <col min="5" max="6" width="9.7109375" style="7" customWidth="1"/>
    <col min="7" max="7" width="9.42578125" style="5" customWidth="1"/>
    <col min="8" max="8" width="14.140625" style="5" customWidth="1"/>
    <col min="9" max="9" width="12.28515625" style="4" customWidth="1"/>
    <col min="10" max="10" width="17" style="15" customWidth="1"/>
    <col min="11" max="11" width="13.28515625" style="4" customWidth="1"/>
    <col min="12" max="12" width="13.85546875" style="5" customWidth="1"/>
    <col min="13" max="13" width="11.85546875" style="5" bestFit="1" customWidth="1"/>
    <col min="14" max="14" width="8.7109375" style="5" bestFit="1" customWidth="1"/>
    <col min="15" max="15" width="9" style="5" customWidth="1"/>
    <col min="16" max="16" width="8.42578125" style="5" customWidth="1"/>
    <col min="17" max="17" width="6.5703125" style="1" customWidth="1"/>
    <col min="18" max="18" width="7" style="1" customWidth="1"/>
    <col min="19" max="20" width="7.5703125" style="1" customWidth="1"/>
    <col min="21" max="21" width="6.5703125" style="1" customWidth="1"/>
    <col min="22" max="22" width="5.140625" style="1" customWidth="1"/>
    <col min="23" max="23" width="6.42578125" style="1" customWidth="1"/>
    <col min="24" max="24" width="9.42578125" style="1" customWidth="1"/>
    <col min="25" max="25" width="16" style="1" customWidth="1"/>
    <col min="26" max="26" width="15.85546875" style="1" customWidth="1"/>
    <col min="27" max="27" width="9.140625" style="1"/>
    <col min="28" max="29" width="11.28515625" style="9" customWidth="1"/>
    <col min="30" max="16384" width="9.140625" style="1"/>
  </cols>
  <sheetData>
    <row r="1" spans="1:29" ht="15">
      <c r="A1" s="16"/>
      <c r="B1" s="17"/>
      <c r="C1" s="16"/>
      <c r="D1" s="16"/>
      <c r="E1" s="16"/>
      <c r="F1" s="16"/>
      <c r="G1" s="17"/>
      <c r="H1" s="17"/>
      <c r="I1" s="18"/>
      <c r="J1" s="19"/>
      <c r="K1" s="18"/>
      <c r="L1" s="17"/>
      <c r="M1" s="17"/>
      <c r="N1" s="17"/>
      <c r="O1" s="17"/>
      <c r="P1" s="17"/>
      <c r="Q1" s="20"/>
      <c r="R1" s="20"/>
      <c r="S1" s="20"/>
      <c r="T1" s="20"/>
      <c r="U1" s="20"/>
      <c r="V1" s="20"/>
      <c r="W1" s="20"/>
      <c r="X1" s="20"/>
      <c r="Y1" s="20"/>
      <c r="Z1" s="20"/>
    </row>
    <row r="2" spans="1:29" ht="15">
      <c r="A2" s="16"/>
      <c r="B2" s="17"/>
      <c r="C2" s="16"/>
      <c r="D2" s="16"/>
      <c r="E2" s="16"/>
      <c r="F2" s="16"/>
      <c r="G2" s="17"/>
      <c r="H2" s="17"/>
      <c r="I2" s="18"/>
      <c r="J2" s="19"/>
      <c r="K2" s="18"/>
      <c r="L2" s="17"/>
      <c r="M2" s="17"/>
      <c r="N2" s="17"/>
      <c r="O2" s="17"/>
      <c r="P2" s="17"/>
      <c r="Q2" s="20"/>
      <c r="R2" s="20"/>
      <c r="S2" s="20"/>
      <c r="T2" s="20"/>
      <c r="U2" s="20"/>
      <c r="V2" s="20"/>
      <c r="W2" s="20"/>
      <c r="X2" s="20"/>
      <c r="Y2" s="20"/>
      <c r="Z2" s="21" t="s">
        <v>131</v>
      </c>
    </row>
    <row r="3" spans="1:29" ht="21" customHeight="1">
      <c r="A3" s="16"/>
      <c r="B3" s="17"/>
      <c r="C3" s="16"/>
      <c r="D3" s="16"/>
      <c r="E3" s="16"/>
      <c r="F3" s="16"/>
      <c r="G3" s="17"/>
      <c r="H3" s="17"/>
      <c r="I3" s="18"/>
      <c r="J3" s="19"/>
      <c r="K3" s="18"/>
      <c r="L3" s="17"/>
      <c r="M3" s="17"/>
      <c r="N3" s="17"/>
      <c r="O3" s="17"/>
      <c r="P3" s="17"/>
      <c r="Q3" s="20"/>
      <c r="R3" s="20"/>
      <c r="S3" s="20"/>
      <c r="T3" s="20"/>
      <c r="U3" s="20"/>
      <c r="V3" s="20"/>
      <c r="W3" s="20"/>
      <c r="X3" s="270" t="s">
        <v>132</v>
      </c>
      <c r="Y3" s="270"/>
      <c r="Z3" s="270"/>
    </row>
    <row r="4" spans="1:29" ht="20.25" customHeight="1">
      <c r="A4" s="22"/>
      <c r="B4" s="258" t="s">
        <v>429</v>
      </c>
      <c r="C4" s="258"/>
      <c r="D4" s="258"/>
      <c r="E4" s="258"/>
      <c r="F4" s="258"/>
      <c r="G4" s="258"/>
      <c r="H4" s="258"/>
      <c r="I4" s="258"/>
      <c r="J4" s="258"/>
      <c r="K4" s="258"/>
      <c r="L4" s="258"/>
      <c r="M4" s="258"/>
      <c r="N4" s="258"/>
      <c r="O4" s="258"/>
      <c r="P4" s="258"/>
      <c r="Q4" s="258"/>
      <c r="R4" s="258"/>
      <c r="S4" s="23"/>
      <c r="T4" s="23"/>
      <c r="U4" s="23"/>
      <c r="V4" s="23"/>
      <c r="W4" s="23"/>
      <c r="X4" s="271" t="s">
        <v>133</v>
      </c>
      <c r="Y4" s="271"/>
      <c r="Z4" s="271"/>
      <c r="AA4" s="6"/>
    </row>
    <row r="5" spans="1:29" ht="21.75" customHeight="1">
      <c r="A5" s="22"/>
      <c r="B5" s="258" t="s">
        <v>226</v>
      </c>
      <c r="C5" s="258"/>
      <c r="D5" s="258"/>
      <c r="E5" s="258"/>
      <c r="F5" s="258"/>
      <c r="G5" s="258"/>
      <c r="H5" s="258"/>
      <c r="I5" s="258"/>
      <c r="J5" s="258"/>
      <c r="K5" s="258"/>
      <c r="L5" s="258"/>
      <c r="M5" s="258"/>
      <c r="N5" s="258"/>
      <c r="O5" s="258"/>
      <c r="P5" s="258"/>
      <c r="Q5" s="258"/>
      <c r="R5" s="258"/>
      <c r="S5" s="23"/>
      <c r="T5" s="23"/>
      <c r="U5" s="23"/>
      <c r="V5" s="23"/>
      <c r="W5" s="271" t="s">
        <v>134</v>
      </c>
      <c r="X5" s="271"/>
      <c r="Y5" s="271"/>
      <c r="Z5" s="271"/>
    </row>
    <row r="6" spans="1:29" ht="19.5" customHeight="1">
      <c r="A6" s="24"/>
      <c r="B6" s="258" t="s">
        <v>601</v>
      </c>
      <c r="C6" s="258"/>
      <c r="D6" s="258"/>
      <c r="E6" s="258"/>
      <c r="F6" s="258"/>
      <c r="G6" s="258"/>
      <c r="H6" s="258"/>
      <c r="I6" s="258"/>
      <c r="J6" s="258"/>
      <c r="K6" s="258"/>
      <c r="L6" s="258"/>
      <c r="M6" s="258"/>
      <c r="N6" s="258"/>
      <c r="O6" s="258"/>
      <c r="P6" s="258"/>
      <c r="Q6" s="258"/>
      <c r="R6" s="258"/>
      <c r="S6" s="23"/>
      <c r="T6" s="23"/>
      <c r="U6" s="23"/>
      <c r="V6" s="23"/>
      <c r="W6" s="23"/>
      <c r="X6" s="271" t="s">
        <v>135</v>
      </c>
      <c r="Y6" s="271"/>
      <c r="Z6" s="271"/>
      <c r="AA6" s="3"/>
    </row>
    <row r="7" spans="1:29" ht="15" customHeight="1">
      <c r="A7" s="24"/>
      <c r="B7" s="199"/>
      <c r="C7" s="199"/>
      <c r="D7" s="199"/>
      <c r="E7" s="199"/>
      <c r="F7" s="199"/>
      <c r="G7" s="199"/>
      <c r="H7" s="199"/>
      <c r="I7" s="199"/>
      <c r="J7" s="200"/>
      <c r="K7" s="199"/>
      <c r="L7" s="199"/>
      <c r="M7" s="199"/>
      <c r="N7" s="199"/>
      <c r="O7" s="201"/>
      <c r="P7" s="199"/>
      <c r="Q7" s="199"/>
      <c r="R7" s="199"/>
      <c r="S7" s="23"/>
      <c r="T7" s="23"/>
      <c r="U7" s="23"/>
      <c r="V7" s="23"/>
      <c r="W7" s="23"/>
      <c r="X7" s="25"/>
      <c r="Y7" s="25"/>
      <c r="Z7" s="25"/>
      <c r="AA7" s="3"/>
    </row>
    <row r="8" spans="1:29" ht="15">
      <c r="A8" s="16"/>
      <c r="B8" s="17"/>
      <c r="C8" s="16"/>
      <c r="D8" s="16"/>
      <c r="E8" s="16"/>
      <c r="F8" s="16"/>
      <c r="G8" s="17"/>
      <c r="H8" s="17"/>
      <c r="I8" s="18"/>
      <c r="J8" s="19"/>
      <c r="K8" s="18"/>
      <c r="L8" s="17"/>
      <c r="M8" s="17"/>
      <c r="N8" s="17"/>
      <c r="O8" s="26"/>
      <c r="P8" s="17"/>
      <c r="Q8" s="20"/>
      <c r="R8" s="20"/>
      <c r="S8" s="20"/>
      <c r="T8" s="20"/>
      <c r="U8" s="20"/>
      <c r="V8" s="20"/>
      <c r="W8" s="20"/>
      <c r="X8" s="20"/>
      <c r="Y8" s="20"/>
      <c r="Z8" s="20"/>
    </row>
    <row r="9" spans="1:29" s="2" customFormat="1" ht="107.25" customHeight="1">
      <c r="A9" s="272" t="s">
        <v>0</v>
      </c>
      <c r="B9" s="257" t="s">
        <v>1</v>
      </c>
      <c r="C9" s="257"/>
      <c r="D9" s="257"/>
      <c r="E9" s="257"/>
      <c r="F9" s="257"/>
      <c r="G9" s="257"/>
      <c r="H9" s="257" t="s">
        <v>41</v>
      </c>
      <c r="I9" s="257" t="s">
        <v>42</v>
      </c>
      <c r="J9" s="257"/>
      <c r="K9" s="257"/>
      <c r="L9" s="257"/>
      <c r="M9" s="257" t="s">
        <v>8</v>
      </c>
      <c r="N9" s="257"/>
      <c r="O9" s="257"/>
      <c r="P9" s="257"/>
      <c r="Q9" s="250" t="s">
        <v>15</v>
      </c>
      <c r="R9" s="250"/>
      <c r="S9" s="250"/>
      <c r="T9" s="250"/>
      <c r="U9" s="250"/>
      <c r="V9" s="250"/>
      <c r="W9" s="250"/>
      <c r="X9" s="250"/>
      <c r="Y9" s="250" t="s">
        <v>16</v>
      </c>
      <c r="Z9" s="250" t="s">
        <v>17</v>
      </c>
      <c r="AB9" s="10"/>
      <c r="AC9" s="10"/>
    </row>
    <row r="10" spans="1:29" s="2" customFormat="1" ht="275.25" customHeight="1">
      <c r="A10" s="272"/>
      <c r="B10" s="257" t="s">
        <v>2</v>
      </c>
      <c r="C10" s="272" t="s">
        <v>129</v>
      </c>
      <c r="D10" s="272" t="s">
        <v>3</v>
      </c>
      <c r="E10" s="273" t="s">
        <v>4</v>
      </c>
      <c r="F10" s="274"/>
      <c r="G10" s="257" t="s">
        <v>5</v>
      </c>
      <c r="H10" s="257"/>
      <c r="I10" s="277" t="s">
        <v>6</v>
      </c>
      <c r="J10" s="279" t="s">
        <v>7</v>
      </c>
      <c r="K10" s="280" t="s">
        <v>9</v>
      </c>
      <c r="L10" s="257" t="s">
        <v>10</v>
      </c>
      <c r="M10" s="257" t="s">
        <v>11</v>
      </c>
      <c r="N10" s="257"/>
      <c r="O10" s="257" t="s">
        <v>12</v>
      </c>
      <c r="P10" s="257" t="s">
        <v>227</v>
      </c>
      <c r="Q10" s="250" t="s">
        <v>26</v>
      </c>
      <c r="R10" s="250"/>
      <c r="S10" s="250" t="s">
        <v>18</v>
      </c>
      <c r="T10" s="250"/>
      <c r="U10" s="250" t="s">
        <v>19</v>
      </c>
      <c r="V10" s="250"/>
      <c r="W10" s="250" t="s">
        <v>20</v>
      </c>
      <c r="X10" s="250"/>
      <c r="Y10" s="250"/>
      <c r="Z10" s="250"/>
      <c r="AB10" s="10"/>
      <c r="AC10" s="10"/>
    </row>
    <row r="11" spans="1:29" s="2" customFormat="1" ht="66.75" customHeight="1">
      <c r="A11" s="272"/>
      <c r="B11" s="257"/>
      <c r="C11" s="272"/>
      <c r="D11" s="272"/>
      <c r="E11" s="27" t="s">
        <v>6</v>
      </c>
      <c r="F11" s="27" t="s">
        <v>7</v>
      </c>
      <c r="G11" s="257"/>
      <c r="H11" s="257"/>
      <c r="I11" s="278"/>
      <c r="J11" s="279"/>
      <c r="K11" s="280"/>
      <c r="L11" s="257"/>
      <c r="M11" s="28" t="s">
        <v>13</v>
      </c>
      <c r="N11" s="28" t="s">
        <v>14</v>
      </c>
      <c r="O11" s="257"/>
      <c r="P11" s="257"/>
      <c r="Q11" s="29" t="s">
        <v>21</v>
      </c>
      <c r="R11" s="29" t="s">
        <v>22</v>
      </c>
      <c r="S11" s="29" t="s">
        <v>21</v>
      </c>
      <c r="T11" s="29" t="s">
        <v>108</v>
      </c>
      <c r="U11" s="29" t="s">
        <v>6</v>
      </c>
      <c r="V11" s="29" t="s">
        <v>7</v>
      </c>
      <c r="W11" s="29" t="s">
        <v>21</v>
      </c>
      <c r="X11" s="29" t="s">
        <v>22</v>
      </c>
      <c r="Y11" s="250"/>
      <c r="Z11" s="250"/>
      <c r="AB11" s="10"/>
      <c r="AC11" s="10"/>
    </row>
    <row r="12" spans="1:29" ht="15">
      <c r="A12" s="27">
        <v>1</v>
      </c>
      <c r="B12" s="28">
        <v>2</v>
      </c>
      <c r="C12" s="27">
        <v>3</v>
      </c>
      <c r="D12" s="27">
        <v>4</v>
      </c>
      <c r="E12" s="27">
        <v>5</v>
      </c>
      <c r="F12" s="27">
        <v>6</v>
      </c>
      <c r="G12" s="28">
        <v>7</v>
      </c>
      <c r="H12" s="28">
        <v>8</v>
      </c>
      <c r="I12" s="30">
        <v>9</v>
      </c>
      <c r="J12" s="31">
        <v>10</v>
      </c>
      <c r="K12" s="30">
        <v>11</v>
      </c>
      <c r="L12" s="28">
        <v>12</v>
      </c>
      <c r="M12" s="28">
        <v>13</v>
      </c>
      <c r="N12" s="28">
        <v>14</v>
      </c>
      <c r="O12" s="28">
        <v>15</v>
      </c>
      <c r="P12" s="28">
        <v>16</v>
      </c>
      <c r="Q12" s="29">
        <v>17</v>
      </c>
      <c r="R12" s="29">
        <v>18</v>
      </c>
      <c r="S12" s="29">
        <v>19</v>
      </c>
      <c r="T12" s="29">
        <v>20</v>
      </c>
      <c r="U12" s="29">
        <v>21</v>
      </c>
      <c r="V12" s="29">
        <v>22</v>
      </c>
      <c r="W12" s="29">
        <v>23</v>
      </c>
      <c r="X12" s="29">
        <v>24</v>
      </c>
      <c r="Y12" s="32">
        <v>25</v>
      </c>
      <c r="Z12" s="32">
        <v>26</v>
      </c>
    </row>
    <row r="13" spans="1:29" ht="33" customHeight="1">
      <c r="A13" s="27"/>
      <c r="B13" s="275" t="s">
        <v>40</v>
      </c>
      <c r="C13" s="33" t="s">
        <v>282</v>
      </c>
      <c r="D13" s="34"/>
      <c r="E13" s="36">
        <v>180510</v>
      </c>
      <c r="F13" s="36">
        <v>180941</v>
      </c>
      <c r="G13" s="202" t="s">
        <v>428</v>
      </c>
      <c r="H13" s="205" t="s">
        <v>281</v>
      </c>
      <c r="I13" s="35">
        <v>5161717</v>
      </c>
      <c r="J13" s="35">
        <f>J14+J57+J202+J208</f>
        <v>4903202.6718499996</v>
      </c>
      <c r="K13" s="35">
        <f>J13-I13</f>
        <v>-258514.32815000042</v>
      </c>
      <c r="L13" s="38"/>
      <c r="M13" s="35">
        <f>M14+M57+M202+M208</f>
        <v>4903202.6718499996</v>
      </c>
      <c r="N13" s="39"/>
      <c r="O13" s="39"/>
      <c r="P13" s="40"/>
      <c r="Q13" s="32"/>
      <c r="R13" s="92"/>
      <c r="S13" s="134">
        <v>55.92</v>
      </c>
      <c r="T13" s="134">
        <v>55.24</v>
      </c>
      <c r="U13" s="41"/>
      <c r="V13" s="41"/>
      <c r="W13" s="41"/>
      <c r="X13" s="41"/>
      <c r="Y13" s="32" t="s">
        <v>281</v>
      </c>
      <c r="Z13" s="32"/>
    </row>
    <row r="14" spans="1:29" ht="22.5" customHeight="1">
      <c r="A14" s="42" t="s">
        <v>59</v>
      </c>
      <c r="B14" s="276"/>
      <c r="C14" s="13" t="s">
        <v>60</v>
      </c>
      <c r="D14" s="43"/>
      <c r="E14" s="44"/>
      <c r="F14" s="44"/>
      <c r="G14" s="203"/>
      <c r="H14" s="206"/>
      <c r="I14" s="36">
        <v>365745</v>
      </c>
      <c r="J14" s="36">
        <v>365745</v>
      </c>
      <c r="K14" s="37">
        <f>J14-I14</f>
        <v>0</v>
      </c>
      <c r="L14" s="45"/>
      <c r="M14" s="36">
        <v>365745</v>
      </c>
      <c r="N14" s="39"/>
      <c r="O14" s="39"/>
      <c r="P14" s="40"/>
      <c r="Q14" s="32"/>
      <c r="R14" s="32"/>
      <c r="S14" s="41"/>
      <c r="T14" s="41"/>
      <c r="U14" s="41"/>
      <c r="V14" s="41"/>
      <c r="W14" s="41"/>
      <c r="X14" s="41"/>
      <c r="Y14" s="32"/>
      <c r="Z14" s="32"/>
    </row>
    <row r="15" spans="1:29" ht="23.25" customHeight="1">
      <c r="A15" s="46" t="s">
        <v>63</v>
      </c>
      <c r="B15" s="276"/>
      <c r="C15" s="47" t="s">
        <v>39</v>
      </c>
      <c r="D15" s="43" t="s">
        <v>32</v>
      </c>
      <c r="E15" s="48">
        <f>E16</f>
        <v>1</v>
      </c>
      <c r="F15" s="48">
        <f>F16</f>
        <v>1</v>
      </c>
      <c r="G15" s="203"/>
      <c r="H15" s="206"/>
      <c r="I15" s="48">
        <f>I16</f>
        <v>7142</v>
      </c>
      <c r="J15" s="48">
        <f t="shared" ref="J15:M15" si="0">J16</f>
        <v>7142</v>
      </c>
      <c r="K15" s="48">
        <f t="shared" si="0"/>
        <v>0</v>
      </c>
      <c r="L15" s="49"/>
      <c r="M15" s="48">
        <f t="shared" si="0"/>
        <v>7142</v>
      </c>
      <c r="N15" s="40"/>
      <c r="O15" s="40"/>
      <c r="P15" s="40"/>
      <c r="Q15" s="32"/>
      <c r="R15" s="32"/>
      <c r="S15" s="32"/>
      <c r="T15" s="32"/>
      <c r="U15" s="32"/>
      <c r="V15" s="32"/>
      <c r="W15" s="32"/>
      <c r="X15" s="32"/>
      <c r="Y15" s="32"/>
      <c r="Z15" s="32"/>
    </row>
    <row r="16" spans="1:29" ht="49.5" customHeight="1" outlineLevel="1">
      <c r="A16" s="57" t="s">
        <v>75</v>
      </c>
      <c r="B16" s="276"/>
      <c r="C16" s="58" t="s">
        <v>283</v>
      </c>
      <c r="D16" s="52" t="s">
        <v>32</v>
      </c>
      <c r="E16" s="59">
        <v>1</v>
      </c>
      <c r="F16" s="59">
        <v>1</v>
      </c>
      <c r="G16" s="203"/>
      <c r="H16" s="206"/>
      <c r="I16" s="54">
        <v>7142</v>
      </c>
      <c r="J16" s="54">
        <v>7142</v>
      </c>
      <c r="K16" s="37">
        <f t="shared" ref="K16:K56" si="1">J16-I16</f>
        <v>0</v>
      </c>
      <c r="L16" s="55"/>
      <c r="M16" s="54">
        <v>7142</v>
      </c>
      <c r="N16" s="40"/>
      <c r="O16" s="40"/>
      <c r="P16" s="40"/>
      <c r="Q16" s="32"/>
      <c r="R16" s="32"/>
      <c r="S16" s="56"/>
      <c r="T16" s="32"/>
      <c r="U16" s="32"/>
      <c r="V16" s="32"/>
      <c r="W16" s="32"/>
      <c r="X16" s="32"/>
      <c r="Y16" s="32"/>
      <c r="Z16" s="32"/>
    </row>
    <row r="17" spans="1:29" ht="64.5" customHeight="1">
      <c r="A17" s="46" t="s">
        <v>64</v>
      </c>
      <c r="B17" s="203"/>
      <c r="C17" s="79" t="s">
        <v>252</v>
      </c>
      <c r="D17" s="80" t="s">
        <v>27</v>
      </c>
      <c r="E17" s="64">
        <f>E18+E33+E50</f>
        <v>106</v>
      </c>
      <c r="F17" s="64">
        <f>F18+F33+F50</f>
        <v>106</v>
      </c>
      <c r="G17" s="203"/>
      <c r="H17" s="206"/>
      <c r="I17" s="64">
        <v>358603</v>
      </c>
      <c r="J17" s="64">
        <v>358603</v>
      </c>
      <c r="K17" s="35">
        <f t="shared" si="1"/>
        <v>0</v>
      </c>
      <c r="L17" s="209"/>
      <c r="M17" s="64">
        <v>358603</v>
      </c>
      <c r="N17" s="40"/>
      <c r="O17" s="40"/>
      <c r="P17" s="40"/>
      <c r="Q17" s="32"/>
      <c r="R17" s="32"/>
      <c r="S17" s="32"/>
      <c r="T17" s="32"/>
      <c r="U17" s="32"/>
      <c r="V17" s="32"/>
      <c r="W17" s="32"/>
      <c r="X17" s="32"/>
      <c r="Y17" s="32"/>
      <c r="Z17" s="32"/>
    </row>
    <row r="18" spans="1:29" ht="24" customHeight="1">
      <c r="A18" s="50" t="s">
        <v>50</v>
      </c>
      <c r="B18" s="203"/>
      <c r="C18" s="74" t="s">
        <v>140</v>
      </c>
      <c r="D18" s="62" t="s">
        <v>27</v>
      </c>
      <c r="E18" s="75">
        <f>SUM(E19:E32)</f>
        <v>39</v>
      </c>
      <c r="F18" s="75">
        <f>SUM(F19:F32)</f>
        <v>39</v>
      </c>
      <c r="G18" s="203"/>
      <c r="H18" s="206"/>
      <c r="I18" s="67">
        <f>SUM(I19:I32)</f>
        <v>280190</v>
      </c>
      <c r="J18" s="67">
        <f>SUM(J19:J32)</f>
        <v>280190</v>
      </c>
      <c r="K18" s="76">
        <f t="shared" si="1"/>
        <v>0</v>
      </c>
      <c r="L18" s="60"/>
      <c r="M18" s="67">
        <f>SUM(M19:M32)</f>
        <v>280190</v>
      </c>
      <c r="N18" s="40"/>
      <c r="O18" s="40"/>
      <c r="P18" s="40"/>
      <c r="Q18" s="32"/>
      <c r="R18" s="32"/>
      <c r="S18" s="32"/>
      <c r="T18" s="32"/>
      <c r="U18" s="32"/>
      <c r="V18" s="32"/>
      <c r="W18" s="32"/>
      <c r="X18" s="32"/>
      <c r="Y18" s="32"/>
      <c r="Z18" s="32"/>
    </row>
    <row r="19" spans="1:29" ht="48.75" customHeight="1" outlineLevel="1">
      <c r="A19" s="57" t="s">
        <v>47</v>
      </c>
      <c r="B19" s="203"/>
      <c r="C19" s="77" t="s">
        <v>284</v>
      </c>
      <c r="D19" s="52" t="s">
        <v>27</v>
      </c>
      <c r="E19" s="78">
        <v>17</v>
      </c>
      <c r="F19" s="78">
        <v>17</v>
      </c>
      <c r="G19" s="203"/>
      <c r="H19" s="206"/>
      <c r="I19" s="69">
        <v>44256</v>
      </c>
      <c r="J19" s="69">
        <v>44256</v>
      </c>
      <c r="K19" s="37">
        <f t="shared" si="1"/>
        <v>0</v>
      </c>
      <c r="L19" s="38"/>
      <c r="M19" s="69">
        <v>44256</v>
      </c>
      <c r="N19" s="49"/>
      <c r="O19" s="49"/>
      <c r="P19" s="49"/>
      <c r="Q19" s="81"/>
      <c r="R19" s="81"/>
      <c r="S19" s="81"/>
      <c r="T19" s="81"/>
      <c r="U19" s="82"/>
      <c r="V19" s="83"/>
      <c r="W19" s="81"/>
      <c r="X19" s="32"/>
      <c r="Y19" s="32"/>
      <c r="Z19" s="32"/>
    </row>
    <row r="20" spans="1:29" ht="56.25" customHeight="1" outlineLevel="1">
      <c r="A20" s="57" t="s">
        <v>48</v>
      </c>
      <c r="B20" s="203"/>
      <c r="C20" s="84" t="s">
        <v>285</v>
      </c>
      <c r="D20" s="52" t="s">
        <v>27</v>
      </c>
      <c r="E20" s="78">
        <v>1</v>
      </c>
      <c r="F20" s="78">
        <v>1</v>
      </c>
      <c r="G20" s="203"/>
      <c r="H20" s="206"/>
      <c r="I20" s="69">
        <v>14400</v>
      </c>
      <c r="J20" s="69">
        <v>14400</v>
      </c>
      <c r="K20" s="37">
        <f t="shared" si="1"/>
        <v>0</v>
      </c>
      <c r="L20" s="68"/>
      <c r="M20" s="69">
        <v>14400</v>
      </c>
      <c r="N20" s="40"/>
      <c r="O20" s="40"/>
      <c r="P20" s="40"/>
      <c r="Q20" s="85"/>
      <c r="R20" s="32"/>
      <c r="S20" s="32"/>
      <c r="T20" s="32"/>
      <c r="U20" s="86"/>
      <c r="V20" s="32"/>
      <c r="W20" s="32"/>
      <c r="X20" s="32"/>
      <c r="Y20" s="32"/>
      <c r="Z20" s="32"/>
    </row>
    <row r="21" spans="1:29" ht="52.5" customHeight="1" outlineLevel="1">
      <c r="A21" s="57" t="s">
        <v>49</v>
      </c>
      <c r="B21" s="203"/>
      <c r="C21" s="84" t="s">
        <v>287</v>
      </c>
      <c r="D21" s="52" t="s">
        <v>27</v>
      </c>
      <c r="E21" s="78">
        <v>1</v>
      </c>
      <c r="F21" s="78">
        <v>1</v>
      </c>
      <c r="G21" s="203"/>
      <c r="H21" s="206"/>
      <c r="I21" s="69">
        <v>43016</v>
      </c>
      <c r="J21" s="69">
        <v>43016</v>
      </c>
      <c r="K21" s="37">
        <f t="shared" si="1"/>
        <v>0</v>
      </c>
      <c r="L21" s="55"/>
      <c r="M21" s="69">
        <v>43016</v>
      </c>
      <c r="N21" s="40"/>
      <c r="O21" s="40"/>
      <c r="P21" s="40"/>
      <c r="Q21" s="85"/>
      <c r="R21" s="32"/>
      <c r="S21" s="32"/>
      <c r="T21" s="32"/>
      <c r="U21" s="86"/>
      <c r="V21" s="32"/>
      <c r="W21" s="32"/>
      <c r="X21" s="32"/>
      <c r="Y21" s="32"/>
      <c r="Z21" s="32"/>
    </row>
    <row r="22" spans="1:29" ht="48.75" customHeight="1" outlineLevel="1">
      <c r="A22" s="57" t="s">
        <v>65</v>
      </c>
      <c r="B22" s="203"/>
      <c r="C22" s="61" t="s">
        <v>286</v>
      </c>
      <c r="D22" s="87" t="s">
        <v>27</v>
      </c>
      <c r="E22" s="59">
        <v>1</v>
      </c>
      <c r="F22" s="59">
        <v>1</v>
      </c>
      <c r="G22" s="203"/>
      <c r="H22" s="206"/>
      <c r="I22" s="54">
        <v>16435</v>
      </c>
      <c r="J22" s="54">
        <v>16435</v>
      </c>
      <c r="K22" s="37">
        <f t="shared" si="1"/>
        <v>0</v>
      </c>
      <c r="L22" s="55"/>
      <c r="M22" s="54">
        <v>16435</v>
      </c>
      <c r="N22" s="40"/>
      <c r="O22" s="40"/>
      <c r="P22" s="40"/>
      <c r="Q22" s="85"/>
      <c r="R22" s="32"/>
      <c r="S22" s="32"/>
      <c r="T22" s="32"/>
      <c r="U22" s="88"/>
      <c r="V22" s="32"/>
      <c r="W22" s="32"/>
      <c r="X22" s="32"/>
      <c r="Y22" s="32"/>
      <c r="Z22" s="32"/>
    </row>
    <row r="23" spans="1:29" ht="50.25" customHeight="1" outlineLevel="1">
      <c r="A23" s="57" t="s">
        <v>66</v>
      </c>
      <c r="B23" s="203"/>
      <c r="C23" s="61" t="s">
        <v>288</v>
      </c>
      <c r="D23" s="52" t="s">
        <v>27</v>
      </c>
      <c r="E23" s="59">
        <v>1</v>
      </c>
      <c r="F23" s="59">
        <v>1</v>
      </c>
      <c r="G23" s="203"/>
      <c r="H23" s="206"/>
      <c r="I23" s="54">
        <v>38700</v>
      </c>
      <c r="J23" s="54">
        <v>38700</v>
      </c>
      <c r="K23" s="37">
        <f t="shared" si="1"/>
        <v>0</v>
      </c>
      <c r="L23" s="89"/>
      <c r="M23" s="54">
        <v>38700</v>
      </c>
      <c r="N23" s="40"/>
      <c r="O23" s="40"/>
      <c r="P23" s="40"/>
      <c r="Q23" s="85"/>
      <c r="R23" s="32"/>
      <c r="S23" s="32"/>
      <c r="T23" s="32"/>
      <c r="U23" s="90"/>
      <c r="V23" s="32"/>
      <c r="W23" s="32"/>
      <c r="X23" s="32"/>
      <c r="Y23" s="32"/>
      <c r="Z23" s="32"/>
      <c r="AB23" s="11"/>
    </row>
    <row r="24" spans="1:29" ht="48.75" customHeight="1" outlineLevel="1">
      <c r="A24" s="57" t="s">
        <v>67</v>
      </c>
      <c r="B24" s="203"/>
      <c r="C24" s="61" t="s">
        <v>289</v>
      </c>
      <c r="D24" s="52" t="s">
        <v>27</v>
      </c>
      <c r="E24" s="91">
        <v>2</v>
      </c>
      <c r="F24" s="91">
        <v>2</v>
      </c>
      <c r="G24" s="203"/>
      <c r="H24" s="206"/>
      <c r="I24" s="54">
        <v>868</v>
      </c>
      <c r="J24" s="54">
        <v>868</v>
      </c>
      <c r="K24" s="37">
        <f t="shared" si="1"/>
        <v>0</v>
      </c>
      <c r="L24" s="55"/>
      <c r="M24" s="54">
        <v>868</v>
      </c>
      <c r="N24" s="40"/>
      <c r="O24" s="40"/>
      <c r="P24" s="40"/>
      <c r="Q24" s="85"/>
      <c r="R24" s="32"/>
      <c r="S24" s="32"/>
      <c r="T24" s="32"/>
      <c r="U24" s="86"/>
      <c r="V24" s="32"/>
      <c r="W24" s="32"/>
      <c r="X24" s="32"/>
      <c r="Y24" s="32"/>
      <c r="Z24" s="32"/>
    </row>
    <row r="25" spans="1:29" s="7" customFormat="1" ht="42.75" customHeight="1" outlineLevel="1">
      <c r="A25" s="57" t="s">
        <v>68</v>
      </c>
      <c r="B25" s="203"/>
      <c r="C25" s="58" t="s">
        <v>290</v>
      </c>
      <c r="D25" s="52" t="s">
        <v>27</v>
      </c>
      <c r="E25" s="59">
        <v>2</v>
      </c>
      <c r="F25" s="59">
        <v>2</v>
      </c>
      <c r="G25" s="203"/>
      <c r="H25" s="206"/>
      <c r="I25" s="73">
        <v>959</v>
      </c>
      <c r="J25" s="210">
        <v>959</v>
      </c>
      <c r="K25" s="37">
        <f t="shared" si="1"/>
        <v>0</v>
      </c>
      <c r="L25" s="55"/>
      <c r="M25" s="249">
        <v>959</v>
      </c>
      <c r="N25" s="92"/>
      <c r="O25" s="93"/>
      <c r="P25" s="92"/>
      <c r="Q25" s="94"/>
      <c r="R25" s="92"/>
      <c r="S25" s="92"/>
      <c r="T25" s="92"/>
      <c r="U25" s="86"/>
      <c r="V25" s="92"/>
      <c r="W25" s="92"/>
      <c r="X25" s="92"/>
      <c r="Y25" s="92"/>
      <c r="Z25" s="92"/>
      <c r="AB25" s="9"/>
      <c r="AC25" s="9"/>
    </row>
    <row r="26" spans="1:29" ht="40.5" customHeight="1" outlineLevel="1">
      <c r="A26" s="57" t="s">
        <v>69</v>
      </c>
      <c r="B26" s="203"/>
      <c r="C26" s="95" t="s">
        <v>291</v>
      </c>
      <c r="D26" s="52" t="s">
        <v>27</v>
      </c>
      <c r="E26" s="59">
        <v>1</v>
      </c>
      <c r="F26" s="59">
        <v>1</v>
      </c>
      <c r="G26" s="203"/>
      <c r="H26" s="206"/>
      <c r="I26" s="96">
        <v>4391</v>
      </c>
      <c r="J26" s="96">
        <v>4391</v>
      </c>
      <c r="K26" s="37">
        <f t="shared" si="1"/>
        <v>0</v>
      </c>
      <c r="L26" s="68"/>
      <c r="M26" s="96">
        <v>4391</v>
      </c>
      <c r="N26" s="40"/>
      <c r="O26" s="97"/>
      <c r="P26" s="40"/>
      <c r="Q26" s="85"/>
      <c r="R26" s="32"/>
      <c r="S26" s="32"/>
      <c r="T26" s="32"/>
      <c r="U26" s="86"/>
      <c r="V26" s="32"/>
      <c r="W26" s="32"/>
      <c r="X26" s="32"/>
      <c r="Y26" s="32"/>
      <c r="Z26" s="32"/>
    </row>
    <row r="27" spans="1:29" ht="49.5" customHeight="1" outlineLevel="1">
      <c r="A27" s="57" t="s">
        <v>70</v>
      </c>
      <c r="B27" s="203"/>
      <c r="C27" s="98" t="s">
        <v>292</v>
      </c>
      <c r="D27" s="52" t="s">
        <v>27</v>
      </c>
      <c r="E27" s="59">
        <v>1</v>
      </c>
      <c r="F27" s="59">
        <v>1</v>
      </c>
      <c r="G27" s="203"/>
      <c r="H27" s="206"/>
      <c r="I27" s="96">
        <v>6122</v>
      </c>
      <c r="J27" s="96">
        <v>6122</v>
      </c>
      <c r="K27" s="37">
        <f t="shared" si="1"/>
        <v>0</v>
      </c>
      <c r="L27" s="68"/>
      <c r="M27" s="96">
        <v>6122</v>
      </c>
      <c r="N27" s="40"/>
      <c r="O27" s="72"/>
      <c r="P27" s="40"/>
      <c r="Q27" s="85"/>
      <c r="R27" s="32"/>
      <c r="S27" s="32"/>
      <c r="T27" s="32"/>
      <c r="U27" s="86"/>
      <c r="V27" s="32"/>
      <c r="W27" s="32"/>
      <c r="X27" s="32"/>
      <c r="Y27" s="32"/>
      <c r="Z27" s="32"/>
    </row>
    <row r="28" spans="1:29" ht="39" customHeight="1" outlineLevel="1">
      <c r="A28" s="57" t="s">
        <v>71</v>
      </c>
      <c r="B28" s="203"/>
      <c r="C28" s="99" t="s">
        <v>293</v>
      </c>
      <c r="D28" s="52" t="s">
        <v>27</v>
      </c>
      <c r="E28" s="59">
        <v>1</v>
      </c>
      <c r="F28" s="59">
        <v>1</v>
      </c>
      <c r="G28" s="203"/>
      <c r="H28" s="206"/>
      <c r="I28" s="100">
        <v>6180</v>
      </c>
      <c r="J28" s="100">
        <v>6180</v>
      </c>
      <c r="K28" s="37">
        <f t="shared" si="1"/>
        <v>0</v>
      </c>
      <c r="L28" s="68"/>
      <c r="M28" s="100">
        <v>6180</v>
      </c>
      <c r="N28" s="40"/>
      <c r="O28" s="72"/>
      <c r="P28" s="40"/>
      <c r="Q28" s="85"/>
      <c r="R28" s="32"/>
      <c r="S28" s="32"/>
      <c r="T28" s="32"/>
      <c r="U28" s="86"/>
      <c r="V28" s="32"/>
      <c r="W28" s="32"/>
      <c r="X28" s="32"/>
      <c r="Y28" s="32"/>
      <c r="Z28" s="32"/>
    </row>
    <row r="29" spans="1:29" ht="66.75" customHeight="1" outlineLevel="1">
      <c r="A29" s="57" t="s">
        <v>72</v>
      </c>
      <c r="B29" s="203"/>
      <c r="C29" s="99" t="s">
        <v>294</v>
      </c>
      <c r="D29" s="52" t="s">
        <v>27</v>
      </c>
      <c r="E29" s="59">
        <v>2</v>
      </c>
      <c r="F29" s="59">
        <v>2</v>
      </c>
      <c r="G29" s="203"/>
      <c r="H29" s="206"/>
      <c r="I29" s="54">
        <v>13642</v>
      </c>
      <c r="J29" s="54">
        <v>13642</v>
      </c>
      <c r="K29" s="37">
        <f t="shared" si="1"/>
        <v>0</v>
      </c>
      <c r="L29" s="28"/>
      <c r="M29" s="54">
        <v>13642</v>
      </c>
      <c r="N29" s="40"/>
      <c r="O29" s="72"/>
      <c r="P29" s="40"/>
      <c r="Q29" s="85"/>
      <c r="R29" s="32"/>
      <c r="S29" s="32"/>
      <c r="T29" s="32"/>
      <c r="U29" s="86"/>
      <c r="V29" s="32"/>
      <c r="W29" s="32"/>
      <c r="X29" s="32"/>
      <c r="Y29" s="32"/>
      <c r="Z29" s="32"/>
    </row>
    <row r="30" spans="1:29" ht="54" customHeight="1" outlineLevel="1">
      <c r="A30" s="57" t="s">
        <v>208</v>
      </c>
      <c r="B30" s="203"/>
      <c r="C30" s="99" t="s">
        <v>295</v>
      </c>
      <c r="D30" s="52" t="s">
        <v>27</v>
      </c>
      <c r="E30" s="59">
        <v>2</v>
      </c>
      <c r="F30" s="59">
        <v>2</v>
      </c>
      <c r="G30" s="203"/>
      <c r="H30" s="206"/>
      <c r="I30" s="69">
        <v>8001</v>
      </c>
      <c r="J30" s="69">
        <v>8001</v>
      </c>
      <c r="K30" s="37">
        <f t="shared" si="1"/>
        <v>0</v>
      </c>
      <c r="L30" s="28"/>
      <c r="M30" s="69">
        <v>8001</v>
      </c>
      <c r="N30" s="40"/>
      <c r="O30" s="72"/>
      <c r="P30" s="40"/>
      <c r="Q30" s="85"/>
      <c r="R30" s="32"/>
      <c r="S30" s="32"/>
      <c r="T30" s="32"/>
      <c r="U30" s="86"/>
      <c r="V30" s="32"/>
      <c r="W30" s="32"/>
      <c r="X30" s="32"/>
      <c r="Y30" s="32"/>
      <c r="Z30" s="32"/>
    </row>
    <row r="31" spans="1:29" ht="61.5" customHeight="1" outlineLevel="1">
      <c r="A31" s="57" t="s">
        <v>209</v>
      </c>
      <c r="B31" s="203"/>
      <c r="C31" s="101" t="s">
        <v>296</v>
      </c>
      <c r="D31" s="52" t="s">
        <v>27</v>
      </c>
      <c r="E31" s="59">
        <v>6</v>
      </c>
      <c r="F31" s="59">
        <v>6</v>
      </c>
      <c r="G31" s="203"/>
      <c r="H31" s="206"/>
      <c r="I31" s="69">
        <v>50700</v>
      </c>
      <c r="J31" s="69">
        <v>50700</v>
      </c>
      <c r="K31" s="37">
        <f t="shared" si="1"/>
        <v>0</v>
      </c>
      <c r="L31" s="28"/>
      <c r="M31" s="69">
        <v>50700</v>
      </c>
      <c r="N31" s="40"/>
      <c r="O31" s="72"/>
      <c r="P31" s="40"/>
      <c r="Q31" s="85"/>
      <c r="R31" s="32"/>
      <c r="S31" s="32"/>
      <c r="T31" s="32"/>
      <c r="U31" s="86"/>
      <c r="V31" s="32"/>
      <c r="W31" s="32"/>
      <c r="X31" s="32"/>
      <c r="Y31" s="32"/>
      <c r="Z31" s="32"/>
    </row>
    <row r="32" spans="1:29" ht="38.25" customHeight="1" outlineLevel="1">
      <c r="A32" s="57" t="s">
        <v>210</v>
      </c>
      <c r="B32" s="203"/>
      <c r="C32" s="99" t="s">
        <v>297</v>
      </c>
      <c r="D32" s="52" t="s">
        <v>27</v>
      </c>
      <c r="E32" s="59">
        <v>1</v>
      </c>
      <c r="F32" s="59">
        <v>1</v>
      </c>
      <c r="G32" s="203"/>
      <c r="H32" s="206"/>
      <c r="I32" s="69">
        <v>32520</v>
      </c>
      <c r="J32" s="69">
        <v>32520</v>
      </c>
      <c r="K32" s="37">
        <f t="shared" si="1"/>
        <v>0</v>
      </c>
      <c r="L32" s="28"/>
      <c r="M32" s="69">
        <v>32520</v>
      </c>
      <c r="N32" s="40"/>
      <c r="O32" s="72"/>
      <c r="P32" s="40"/>
      <c r="Q32" s="85"/>
      <c r="R32" s="32"/>
      <c r="S32" s="32"/>
      <c r="T32" s="32"/>
      <c r="U32" s="86"/>
      <c r="V32" s="32"/>
      <c r="W32" s="32"/>
      <c r="X32" s="32"/>
      <c r="Y32" s="32"/>
      <c r="Z32" s="32"/>
    </row>
    <row r="33" spans="1:26" ht="33" customHeight="1">
      <c r="A33" s="103" t="s">
        <v>51</v>
      </c>
      <c r="B33" s="203"/>
      <c r="C33" s="104" t="s">
        <v>34</v>
      </c>
      <c r="D33" s="62" t="s">
        <v>27</v>
      </c>
      <c r="E33" s="53">
        <f>SUM(E34:E49)</f>
        <v>60</v>
      </c>
      <c r="F33" s="53">
        <f>SUM(F34:F49)</f>
        <v>60</v>
      </c>
      <c r="G33" s="203"/>
      <c r="H33" s="206"/>
      <c r="I33" s="67">
        <v>50485</v>
      </c>
      <c r="J33" s="67">
        <v>50485</v>
      </c>
      <c r="K33" s="76">
        <f t="shared" si="1"/>
        <v>0</v>
      </c>
      <c r="L33" s="68"/>
      <c r="M33" s="67">
        <v>50485</v>
      </c>
      <c r="N33" s="40"/>
      <c r="O33" s="72"/>
      <c r="P33" s="40"/>
      <c r="Q33" s="85"/>
      <c r="R33" s="32"/>
      <c r="S33" s="32"/>
      <c r="T33" s="32"/>
      <c r="U33" s="86"/>
      <c r="V33" s="32"/>
      <c r="W33" s="32"/>
      <c r="X33" s="32"/>
      <c r="Y33" s="32"/>
      <c r="Z33" s="32"/>
    </row>
    <row r="34" spans="1:26" ht="39.950000000000003" customHeight="1" outlineLevel="1">
      <c r="A34" s="57" t="s">
        <v>79</v>
      </c>
      <c r="B34" s="203"/>
      <c r="C34" s="99" t="s">
        <v>233</v>
      </c>
      <c r="D34" s="52" t="s">
        <v>27</v>
      </c>
      <c r="E34" s="59">
        <v>4</v>
      </c>
      <c r="F34" s="59">
        <v>4</v>
      </c>
      <c r="G34" s="203"/>
      <c r="H34" s="206"/>
      <c r="I34" s="69">
        <v>1314</v>
      </c>
      <c r="J34" s="69">
        <v>1314</v>
      </c>
      <c r="K34" s="37">
        <f t="shared" si="1"/>
        <v>0</v>
      </c>
      <c r="L34" s="55"/>
      <c r="M34" s="69">
        <v>1314</v>
      </c>
      <c r="N34" s="40"/>
      <c r="O34" s="72"/>
      <c r="P34" s="40"/>
      <c r="Q34" s="85"/>
      <c r="R34" s="32"/>
      <c r="S34" s="32"/>
      <c r="T34" s="32"/>
      <c r="U34" s="86"/>
      <c r="V34" s="32"/>
      <c r="W34" s="32"/>
      <c r="X34" s="32"/>
      <c r="Y34" s="32"/>
      <c r="Z34" s="32"/>
    </row>
    <row r="35" spans="1:26" ht="39.950000000000003" customHeight="1" outlineLevel="1">
      <c r="A35" s="57" t="s">
        <v>80</v>
      </c>
      <c r="B35" s="203"/>
      <c r="C35" s="99" t="s">
        <v>234</v>
      </c>
      <c r="D35" s="52" t="s">
        <v>27</v>
      </c>
      <c r="E35" s="59">
        <v>6</v>
      </c>
      <c r="F35" s="59">
        <v>6</v>
      </c>
      <c r="G35" s="203"/>
      <c r="H35" s="206"/>
      <c r="I35" s="102">
        <v>1739</v>
      </c>
      <c r="J35" s="102">
        <v>1739</v>
      </c>
      <c r="K35" s="37">
        <f t="shared" si="1"/>
        <v>0</v>
      </c>
      <c r="L35" s="65"/>
      <c r="M35" s="102">
        <v>1739</v>
      </c>
      <c r="N35" s="40"/>
      <c r="O35" s="72"/>
      <c r="P35" s="40"/>
      <c r="Q35" s="85"/>
      <c r="R35" s="32"/>
      <c r="S35" s="32"/>
      <c r="T35" s="32"/>
      <c r="U35" s="86"/>
      <c r="V35" s="32"/>
      <c r="W35" s="32"/>
      <c r="X35" s="32"/>
      <c r="Y35" s="32"/>
      <c r="Z35" s="32"/>
    </row>
    <row r="36" spans="1:26" ht="39.950000000000003" customHeight="1" outlineLevel="1">
      <c r="A36" s="57" t="s">
        <v>143</v>
      </c>
      <c r="B36" s="203"/>
      <c r="C36" s="99" t="s">
        <v>235</v>
      </c>
      <c r="D36" s="52" t="s">
        <v>27</v>
      </c>
      <c r="E36" s="59">
        <v>2</v>
      </c>
      <c r="F36" s="59">
        <v>2</v>
      </c>
      <c r="G36" s="203"/>
      <c r="H36" s="206"/>
      <c r="I36" s="102">
        <v>4313</v>
      </c>
      <c r="J36" s="102">
        <v>4313</v>
      </c>
      <c r="K36" s="37">
        <f t="shared" si="1"/>
        <v>0</v>
      </c>
      <c r="L36" s="55"/>
      <c r="M36" s="102">
        <v>4313</v>
      </c>
      <c r="N36" s="40"/>
      <c r="O36" s="72"/>
      <c r="P36" s="40"/>
      <c r="Q36" s="85"/>
      <c r="R36" s="32"/>
      <c r="S36" s="32"/>
      <c r="T36" s="32"/>
      <c r="U36" s="86"/>
      <c r="V36" s="32"/>
      <c r="W36" s="32"/>
      <c r="X36" s="32"/>
      <c r="Y36" s="32"/>
      <c r="Z36" s="32"/>
    </row>
    <row r="37" spans="1:26" ht="39.950000000000003" customHeight="1" outlineLevel="1">
      <c r="A37" s="57" t="s">
        <v>144</v>
      </c>
      <c r="B37" s="203"/>
      <c r="C37" s="99" t="s">
        <v>298</v>
      </c>
      <c r="D37" s="52" t="s">
        <v>27</v>
      </c>
      <c r="E37" s="59">
        <v>1</v>
      </c>
      <c r="F37" s="59">
        <v>1</v>
      </c>
      <c r="G37" s="203"/>
      <c r="H37" s="206"/>
      <c r="I37" s="102">
        <v>3308</v>
      </c>
      <c r="J37" s="102">
        <v>3308</v>
      </c>
      <c r="K37" s="37">
        <f t="shared" si="1"/>
        <v>0</v>
      </c>
      <c r="L37" s="65"/>
      <c r="M37" s="102">
        <v>3308</v>
      </c>
      <c r="N37" s="40"/>
      <c r="O37" s="72"/>
      <c r="P37" s="40"/>
      <c r="Q37" s="85"/>
      <c r="R37" s="32"/>
      <c r="S37" s="32"/>
      <c r="T37" s="32"/>
      <c r="U37" s="86"/>
      <c r="V37" s="32"/>
      <c r="W37" s="32"/>
      <c r="X37" s="32"/>
      <c r="Y37" s="32"/>
      <c r="Z37" s="32"/>
    </row>
    <row r="38" spans="1:26" ht="39.950000000000003" customHeight="1" outlineLevel="1">
      <c r="A38" s="57" t="s">
        <v>145</v>
      </c>
      <c r="B38" s="203"/>
      <c r="C38" s="99" t="s">
        <v>299</v>
      </c>
      <c r="D38" s="52" t="s">
        <v>27</v>
      </c>
      <c r="E38" s="59">
        <v>7</v>
      </c>
      <c r="F38" s="59">
        <v>7</v>
      </c>
      <c r="G38" s="203"/>
      <c r="H38" s="206"/>
      <c r="I38" s="73">
        <v>13651</v>
      </c>
      <c r="J38" s="210">
        <v>13651</v>
      </c>
      <c r="K38" s="37">
        <f t="shared" si="1"/>
        <v>0</v>
      </c>
      <c r="L38" s="68"/>
      <c r="M38" s="249">
        <v>13651</v>
      </c>
      <c r="N38" s="40"/>
      <c r="O38" s="72"/>
      <c r="P38" s="40"/>
      <c r="Q38" s="85"/>
      <c r="R38" s="32"/>
      <c r="S38" s="32"/>
      <c r="T38" s="32"/>
      <c r="U38" s="86"/>
      <c r="V38" s="32"/>
      <c r="W38" s="32"/>
      <c r="X38" s="32"/>
      <c r="Y38" s="32"/>
      <c r="Z38" s="32"/>
    </row>
    <row r="39" spans="1:26" ht="39.950000000000003" customHeight="1" outlineLevel="1">
      <c r="A39" s="57" t="s">
        <v>146</v>
      </c>
      <c r="B39" s="203"/>
      <c r="C39" s="58" t="s">
        <v>300</v>
      </c>
      <c r="D39" s="52" t="s">
        <v>27</v>
      </c>
      <c r="E39" s="59">
        <v>2</v>
      </c>
      <c r="F39" s="59">
        <v>2</v>
      </c>
      <c r="G39" s="203"/>
      <c r="H39" s="206"/>
      <c r="I39" s="73">
        <v>4682</v>
      </c>
      <c r="J39" s="210">
        <v>4682</v>
      </c>
      <c r="K39" s="37">
        <f t="shared" si="1"/>
        <v>0</v>
      </c>
      <c r="L39" s="38"/>
      <c r="M39" s="249">
        <v>4682</v>
      </c>
      <c r="N39" s="40"/>
      <c r="O39" s="40"/>
      <c r="P39" s="40"/>
      <c r="Q39" s="85"/>
      <c r="R39" s="32"/>
      <c r="S39" s="32"/>
      <c r="T39" s="32"/>
      <c r="U39" s="86"/>
      <c r="V39" s="32"/>
      <c r="W39" s="32"/>
      <c r="X39" s="32"/>
      <c r="Y39" s="32"/>
      <c r="Z39" s="32"/>
    </row>
    <row r="40" spans="1:26" ht="39.950000000000003" customHeight="1" outlineLevel="1">
      <c r="A40" s="57" t="s">
        <v>147</v>
      </c>
      <c r="B40" s="203"/>
      <c r="C40" s="61" t="s">
        <v>301</v>
      </c>
      <c r="D40" s="52" t="s">
        <v>27</v>
      </c>
      <c r="E40" s="53">
        <v>1</v>
      </c>
      <c r="F40" s="53">
        <v>1</v>
      </c>
      <c r="G40" s="203"/>
      <c r="H40" s="206"/>
      <c r="I40" s="73">
        <v>1226</v>
      </c>
      <c r="J40" s="210">
        <v>1226</v>
      </c>
      <c r="K40" s="37">
        <f t="shared" si="1"/>
        <v>0</v>
      </c>
      <c r="L40" s="106"/>
      <c r="M40" s="249">
        <v>1226</v>
      </c>
      <c r="N40" s="40"/>
      <c r="O40" s="40"/>
      <c r="P40" s="40"/>
      <c r="Q40" s="85"/>
      <c r="R40" s="32"/>
      <c r="S40" s="32"/>
      <c r="T40" s="32"/>
      <c r="U40" s="86"/>
      <c r="V40" s="32"/>
      <c r="W40" s="32"/>
      <c r="X40" s="32"/>
      <c r="Y40" s="32"/>
      <c r="Z40" s="32"/>
    </row>
    <row r="41" spans="1:26" ht="39.950000000000003" customHeight="1" outlineLevel="1">
      <c r="A41" s="57" t="s">
        <v>148</v>
      </c>
      <c r="B41" s="203"/>
      <c r="C41" s="95" t="s">
        <v>302</v>
      </c>
      <c r="D41" s="52" t="s">
        <v>27</v>
      </c>
      <c r="E41" s="59">
        <v>1</v>
      </c>
      <c r="F41" s="59">
        <v>1</v>
      </c>
      <c r="G41" s="203"/>
      <c r="H41" s="206"/>
      <c r="I41" s="96">
        <v>738</v>
      </c>
      <c r="J41" s="96">
        <v>738</v>
      </c>
      <c r="K41" s="37">
        <f t="shared" si="1"/>
        <v>0</v>
      </c>
      <c r="L41" s="68"/>
      <c r="M41" s="96">
        <v>738</v>
      </c>
      <c r="N41" s="40"/>
      <c r="O41" s="40"/>
      <c r="P41" s="40"/>
      <c r="Q41" s="85"/>
      <c r="R41" s="32"/>
      <c r="S41" s="32"/>
      <c r="T41" s="32"/>
      <c r="U41" s="86"/>
      <c r="V41" s="32"/>
      <c r="W41" s="32"/>
      <c r="X41" s="32"/>
      <c r="Y41" s="32"/>
      <c r="Z41" s="32"/>
    </row>
    <row r="42" spans="1:26" ht="48" customHeight="1" outlineLevel="1">
      <c r="A42" s="57" t="s">
        <v>149</v>
      </c>
      <c r="B42" s="203"/>
      <c r="C42" s="98" t="s">
        <v>303</v>
      </c>
      <c r="D42" s="52" t="s">
        <v>27</v>
      </c>
      <c r="E42" s="59">
        <v>4</v>
      </c>
      <c r="F42" s="59">
        <v>4</v>
      </c>
      <c r="G42" s="203"/>
      <c r="H42" s="206"/>
      <c r="I42" s="96">
        <v>10020</v>
      </c>
      <c r="J42" s="96">
        <v>10020</v>
      </c>
      <c r="K42" s="37">
        <f t="shared" si="1"/>
        <v>0</v>
      </c>
      <c r="L42" s="68"/>
      <c r="M42" s="96">
        <v>10020</v>
      </c>
      <c r="N42" s="40"/>
      <c r="O42" s="40"/>
      <c r="P42" s="40"/>
      <c r="Q42" s="85"/>
      <c r="R42" s="32"/>
      <c r="S42" s="32"/>
      <c r="T42" s="32"/>
      <c r="U42" s="86"/>
      <c r="V42" s="32"/>
      <c r="W42" s="32"/>
      <c r="X42" s="32"/>
      <c r="Y42" s="32"/>
      <c r="Z42" s="32"/>
    </row>
    <row r="43" spans="1:26" ht="39.950000000000003" customHeight="1" outlineLevel="1">
      <c r="A43" s="57" t="s">
        <v>150</v>
      </c>
      <c r="B43" s="203"/>
      <c r="C43" s="99" t="s">
        <v>304</v>
      </c>
      <c r="D43" s="52" t="s">
        <v>27</v>
      </c>
      <c r="E43" s="59">
        <v>9</v>
      </c>
      <c r="F43" s="59">
        <v>9</v>
      </c>
      <c r="G43" s="203"/>
      <c r="H43" s="206"/>
      <c r="I43" s="100">
        <v>510</v>
      </c>
      <c r="J43" s="100">
        <v>510</v>
      </c>
      <c r="K43" s="37">
        <f t="shared" si="1"/>
        <v>0</v>
      </c>
      <c r="L43" s="68"/>
      <c r="M43" s="100">
        <v>510</v>
      </c>
      <c r="N43" s="40"/>
      <c r="O43" s="40"/>
      <c r="P43" s="40"/>
      <c r="Q43" s="85"/>
      <c r="R43" s="32"/>
      <c r="S43" s="32"/>
      <c r="T43" s="32"/>
      <c r="U43" s="86"/>
      <c r="V43" s="32"/>
      <c r="W43" s="32"/>
      <c r="X43" s="32"/>
      <c r="Y43" s="32"/>
      <c r="Z43" s="32"/>
    </row>
    <row r="44" spans="1:26" ht="39.950000000000003" customHeight="1" outlineLevel="1">
      <c r="A44" s="57" t="s">
        <v>151</v>
      </c>
      <c r="B44" s="203"/>
      <c r="C44" s="58" t="s">
        <v>305</v>
      </c>
      <c r="D44" s="52" t="s">
        <v>27</v>
      </c>
      <c r="E44" s="59">
        <v>7</v>
      </c>
      <c r="F44" s="59">
        <v>7</v>
      </c>
      <c r="G44" s="203"/>
      <c r="H44" s="206"/>
      <c r="I44" s="96">
        <v>284</v>
      </c>
      <c r="J44" s="96">
        <v>284</v>
      </c>
      <c r="K44" s="37">
        <f t="shared" si="1"/>
        <v>0</v>
      </c>
      <c r="L44" s="107"/>
      <c r="M44" s="96">
        <v>284</v>
      </c>
      <c r="N44" s="40"/>
      <c r="O44" s="40"/>
      <c r="P44" s="40"/>
      <c r="Q44" s="85"/>
      <c r="R44" s="32"/>
      <c r="S44" s="32"/>
      <c r="T44" s="32"/>
      <c r="U44" s="86"/>
      <c r="V44" s="32"/>
      <c r="W44" s="32"/>
      <c r="X44" s="32"/>
      <c r="Y44" s="32"/>
      <c r="Z44" s="32"/>
    </row>
    <row r="45" spans="1:26" ht="39.950000000000003" customHeight="1" outlineLevel="1">
      <c r="A45" s="57" t="s">
        <v>152</v>
      </c>
      <c r="B45" s="203"/>
      <c r="C45" s="58" t="s">
        <v>239</v>
      </c>
      <c r="D45" s="52" t="s">
        <v>27</v>
      </c>
      <c r="E45" s="59">
        <v>2</v>
      </c>
      <c r="F45" s="59">
        <v>2</v>
      </c>
      <c r="G45" s="203"/>
      <c r="H45" s="206"/>
      <c r="I45" s="54">
        <v>783</v>
      </c>
      <c r="J45" s="54">
        <v>783</v>
      </c>
      <c r="K45" s="37">
        <f t="shared" si="1"/>
        <v>0</v>
      </c>
      <c r="L45" s="107"/>
      <c r="M45" s="54">
        <v>783</v>
      </c>
      <c r="N45" s="40"/>
      <c r="O45" s="40"/>
      <c r="P45" s="40"/>
      <c r="Q45" s="85"/>
      <c r="R45" s="32"/>
      <c r="S45" s="32"/>
      <c r="T45" s="32"/>
      <c r="U45" s="86"/>
      <c r="V45" s="32"/>
      <c r="W45" s="32"/>
      <c r="X45" s="32"/>
      <c r="Y45" s="32"/>
      <c r="Z45" s="32"/>
    </row>
    <row r="46" spans="1:26" ht="39.950000000000003" customHeight="1" outlineLevel="1">
      <c r="A46" s="57" t="s">
        <v>153</v>
      </c>
      <c r="B46" s="203"/>
      <c r="C46" s="58" t="s">
        <v>306</v>
      </c>
      <c r="D46" s="52" t="s">
        <v>27</v>
      </c>
      <c r="E46" s="59">
        <v>5</v>
      </c>
      <c r="F46" s="59">
        <v>5</v>
      </c>
      <c r="G46" s="203"/>
      <c r="H46" s="206"/>
      <c r="I46" s="54">
        <v>3007</v>
      </c>
      <c r="J46" s="54">
        <v>3007</v>
      </c>
      <c r="K46" s="37">
        <f t="shared" si="1"/>
        <v>0</v>
      </c>
      <c r="L46" s="107"/>
      <c r="M46" s="54">
        <v>3007</v>
      </c>
      <c r="N46" s="40"/>
      <c r="O46" s="40"/>
      <c r="P46" s="40"/>
      <c r="Q46" s="85"/>
      <c r="R46" s="32"/>
      <c r="S46" s="32"/>
      <c r="T46" s="32"/>
      <c r="U46" s="86"/>
      <c r="V46" s="32"/>
      <c r="W46" s="32"/>
      <c r="X46" s="32"/>
      <c r="Y46" s="32"/>
      <c r="Z46" s="32"/>
    </row>
    <row r="47" spans="1:26" ht="39.950000000000003" customHeight="1" outlineLevel="1">
      <c r="A47" s="57" t="s">
        <v>154</v>
      </c>
      <c r="B47" s="203"/>
      <c r="C47" s="99" t="s">
        <v>307</v>
      </c>
      <c r="D47" s="52" t="s">
        <v>27</v>
      </c>
      <c r="E47" s="59">
        <v>3</v>
      </c>
      <c r="F47" s="59">
        <v>3</v>
      </c>
      <c r="G47" s="203"/>
      <c r="H47" s="206"/>
      <c r="I47" s="54">
        <v>2491</v>
      </c>
      <c r="J47" s="54">
        <v>2491</v>
      </c>
      <c r="K47" s="37">
        <f t="shared" si="1"/>
        <v>0</v>
      </c>
      <c r="L47" s="49"/>
      <c r="M47" s="54">
        <v>2491</v>
      </c>
      <c r="N47" s="40"/>
      <c r="O47" s="40"/>
      <c r="P47" s="40"/>
      <c r="Q47" s="85"/>
      <c r="R47" s="32"/>
      <c r="S47" s="32"/>
      <c r="T47" s="32"/>
      <c r="U47" s="86"/>
      <c r="V47" s="32"/>
      <c r="W47" s="32"/>
      <c r="X47" s="32"/>
      <c r="Y47" s="32"/>
      <c r="Z47" s="32"/>
    </row>
    <row r="48" spans="1:26" ht="50.25" customHeight="1" outlineLevel="1">
      <c r="A48" s="57" t="s">
        <v>236</v>
      </c>
      <c r="B48" s="203"/>
      <c r="C48" s="99" t="s">
        <v>308</v>
      </c>
      <c r="D48" s="52" t="s">
        <v>27</v>
      </c>
      <c r="E48" s="59">
        <v>2</v>
      </c>
      <c r="F48" s="59">
        <v>2</v>
      </c>
      <c r="G48" s="203"/>
      <c r="H48" s="206"/>
      <c r="I48" s="54">
        <v>2063</v>
      </c>
      <c r="J48" s="54">
        <v>2063</v>
      </c>
      <c r="K48" s="37">
        <f t="shared" si="1"/>
        <v>0</v>
      </c>
      <c r="L48" s="49"/>
      <c r="M48" s="54">
        <v>2063</v>
      </c>
      <c r="N48" s="40"/>
      <c r="O48" s="40"/>
      <c r="P48" s="40"/>
      <c r="Q48" s="85"/>
      <c r="R48" s="32"/>
      <c r="S48" s="32"/>
      <c r="T48" s="32"/>
      <c r="U48" s="86"/>
      <c r="V48" s="32"/>
      <c r="W48" s="32"/>
      <c r="X48" s="32"/>
      <c r="Y48" s="32"/>
      <c r="Z48" s="32"/>
    </row>
    <row r="49" spans="1:29" ht="39.950000000000003" customHeight="1" outlineLevel="1">
      <c r="A49" s="57" t="s">
        <v>237</v>
      </c>
      <c r="B49" s="203"/>
      <c r="C49" s="99" t="s">
        <v>309</v>
      </c>
      <c r="D49" s="52" t="s">
        <v>27</v>
      </c>
      <c r="E49" s="59">
        <v>4</v>
      </c>
      <c r="F49" s="59">
        <v>4</v>
      </c>
      <c r="G49" s="203"/>
      <c r="H49" s="206"/>
      <c r="I49" s="54">
        <v>355</v>
      </c>
      <c r="J49" s="54">
        <v>355</v>
      </c>
      <c r="K49" s="37">
        <f t="shared" si="1"/>
        <v>0</v>
      </c>
      <c r="L49" s="49"/>
      <c r="M49" s="54">
        <v>355</v>
      </c>
      <c r="N49" s="40"/>
      <c r="O49" s="40"/>
      <c r="P49" s="40"/>
      <c r="Q49" s="85"/>
      <c r="R49" s="32"/>
      <c r="S49" s="32"/>
      <c r="T49" s="32"/>
      <c r="U49" s="86"/>
      <c r="V49" s="32"/>
      <c r="W49" s="32"/>
      <c r="X49" s="32"/>
      <c r="Y49" s="32"/>
      <c r="Z49" s="32"/>
    </row>
    <row r="50" spans="1:29" ht="18.75" customHeight="1">
      <c r="A50" s="224" t="s">
        <v>240</v>
      </c>
      <c r="B50" s="203"/>
      <c r="C50" s="112" t="s">
        <v>28</v>
      </c>
      <c r="D50" s="62" t="s">
        <v>27</v>
      </c>
      <c r="E50" s="113">
        <f>SUM(E51:E56)</f>
        <v>7</v>
      </c>
      <c r="F50" s="113">
        <f>SUM(F51:F56)</f>
        <v>7</v>
      </c>
      <c r="G50" s="203"/>
      <c r="H50" s="206"/>
      <c r="I50" s="113">
        <f>SUM(I51:I56)</f>
        <v>27928</v>
      </c>
      <c r="J50" s="113">
        <f>SUM(J51:J56)</f>
        <v>27928</v>
      </c>
      <c r="K50" s="76">
        <f t="shared" si="1"/>
        <v>0</v>
      </c>
      <c r="L50" s="110"/>
      <c r="M50" s="113">
        <f>SUM(M51:M56)</f>
        <v>27928</v>
      </c>
      <c r="N50" s="40"/>
      <c r="O50" s="40"/>
      <c r="P50" s="40"/>
      <c r="Q50" s="85"/>
      <c r="R50" s="32"/>
      <c r="S50" s="32"/>
      <c r="T50" s="32"/>
      <c r="U50" s="86"/>
      <c r="V50" s="32"/>
      <c r="W50" s="32"/>
      <c r="X50" s="32"/>
      <c r="Y50" s="32"/>
      <c r="Z50" s="32"/>
    </row>
    <row r="51" spans="1:29" ht="15" customHeight="1" outlineLevel="1">
      <c r="A51" s="105" t="s">
        <v>241</v>
      </c>
      <c r="B51" s="203"/>
      <c r="C51" s="98" t="s">
        <v>310</v>
      </c>
      <c r="D51" s="52" t="s">
        <v>238</v>
      </c>
      <c r="E51" s="59">
        <v>1</v>
      </c>
      <c r="F51" s="59">
        <v>1</v>
      </c>
      <c r="G51" s="203"/>
      <c r="H51" s="206"/>
      <c r="I51" s="67">
        <v>1378</v>
      </c>
      <c r="J51" s="67">
        <v>1378</v>
      </c>
      <c r="K51" s="37">
        <f t="shared" si="1"/>
        <v>0</v>
      </c>
      <c r="L51" s="110"/>
      <c r="M51" s="67">
        <v>1378</v>
      </c>
      <c r="N51" s="40"/>
      <c r="O51" s="40"/>
      <c r="P51" s="40"/>
      <c r="Q51" s="85"/>
      <c r="R51" s="32"/>
      <c r="S51" s="32"/>
      <c r="T51" s="32"/>
      <c r="U51" s="86"/>
      <c r="V51" s="32"/>
      <c r="W51" s="32"/>
      <c r="X51" s="32"/>
      <c r="Y51" s="32"/>
      <c r="Z51" s="32"/>
    </row>
    <row r="52" spans="1:29" s="14" customFormat="1" ht="15" customHeight="1" outlineLevel="1">
      <c r="A52" s="105" t="s">
        <v>242</v>
      </c>
      <c r="B52" s="203"/>
      <c r="C52" s="98" t="s">
        <v>311</v>
      </c>
      <c r="D52" s="52" t="s">
        <v>238</v>
      </c>
      <c r="E52" s="59">
        <v>1</v>
      </c>
      <c r="F52" s="59">
        <v>1</v>
      </c>
      <c r="G52" s="203"/>
      <c r="H52" s="206"/>
      <c r="I52" s="67">
        <v>986</v>
      </c>
      <c r="J52" s="67">
        <v>986</v>
      </c>
      <c r="K52" s="76">
        <f t="shared" si="1"/>
        <v>0</v>
      </c>
      <c r="L52" s="110"/>
      <c r="M52" s="67">
        <v>986</v>
      </c>
      <c r="N52" s="40"/>
      <c r="O52" s="40"/>
      <c r="P52" s="40"/>
      <c r="Q52" s="85"/>
      <c r="R52" s="32"/>
      <c r="S52" s="32"/>
      <c r="T52" s="32"/>
      <c r="U52" s="86"/>
      <c r="V52" s="32"/>
      <c r="W52" s="32"/>
      <c r="X52" s="32"/>
      <c r="Y52" s="32"/>
      <c r="Z52" s="32"/>
      <c r="AB52" s="9"/>
      <c r="AC52" s="9"/>
    </row>
    <row r="53" spans="1:29" s="14" customFormat="1" ht="15" customHeight="1" outlineLevel="1">
      <c r="A53" s="105" t="s">
        <v>316</v>
      </c>
      <c r="B53" s="203"/>
      <c r="C53" s="98" t="s">
        <v>312</v>
      </c>
      <c r="D53" s="52" t="s">
        <v>238</v>
      </c>
      <c r="E53" s="59">
        <v>2</v>
      </c>
      <c r="F53" s="59">
        <v>2</v>
      </c>
      <c r="G53" s="203"/>
      <c r="H53" s="206"/>
      <c r="I53" s="67">
        <v>4897</v>
      </c>
      <c r="J53" s="67">
        <v>4897</v>
      </c>
      <c r="K53" s="76">
        <f t="shared" si="1"/>
        <v>0</v>
      </c>
      <c r="L53" s="110"/>
      <c r="M53" s="67">
        <v>4897</v>
      </c>
      <c r="N53" s="40"/>
      <c r="O53" s="40"/>
      <c r="P53" s="40"/>
      <c r="Q53" s="85"/>
      <c r="R53" s="32"/>
      <c r="S53" s="32"/>
      <c r="T53" s="32"/>
      <c r="U53" s="86"/>
      <c r="V53" s="32"/>
      <c r="W53" s="32"/>
      <c r="X53" s="32"/>
      <c r="Y53" s="32"/>
      <c r="Z53" s="32"/>
      <c r="AB53" s="9"/>
      <c r="AC53" s="9"/>
    </row>
    <row r="54" spans="1:29" s="14" customFormat="1" ht="15" customHeight="1" outlineLevel="1">
      <c r="A54" s="105" t="s">
        <v>317</v>
      </c>
      <c r="B54" s="203"/>
      <c r="C54" s="98" t="s">
        <v>313</v>
      </c>
      <c r="D54" s="52" t="s">
        <v>238</v>
      </c>
      <c r="E54" s="59">
        <v>1</v>
      </c>
      <c r="F54" s="59">
        <v>1</v>
      </c>
      <c r="G54" s="203"/>
      <c r="H54" s="206"/>
      <c r="I54" s="67">
        <v>745</v>
      </c>
      <c r="J54" s="67">
        <v>745</v>
      </c>
      <c r="K54" s="76">
        <f t="shared" si="1"/>
        <v>0</v>
      </c>
      <c r="L54" s="110"/>
      <c r="M54" s="67">
        <v>745</v>
      </c>
      <c r="N54" s="40"/>
      <c r="O54" s="40"/>
      <c r="P54" s="40"/>
      <c r="Q54" s="85"/>
      <c r="R54" s="32"/>
      <c r="S54" s="32"/>
      <c r="T54" s="32"/>
      <c r="U54" s="86"/>
      <c r="V54" s="32"/>
      <c r="W54" s="32"/>
      <c r="X54" s="32"/>
      <c r="Y54" s="32"/>
      <c r="Z54" s="32"/>
      <c r="AB54" s="9"/>
      <c r="AC54" s="9"/>
    </row>
    <row r="55" spans="1:29" s="14" customFormat="1" ht="15" customHeight="1" outlineLevel="1">
      <c r="A55" s="105" t="s">
        <v>318</v>
      </c>
      <c r="B55" s="203"/>
      <c r="C55" s="98" t="s">
        <v>314</v>
      </c>
      <c r="D55" s="52" t="s">
        <v>238</v>
      </c>
      <c r="E55" s="59">
        <v>1</v>
      </c>
      <c r="F55" s="59">
        <v>1</v>
      </c>
      <c r="G55" s="203"/>
      <c r="H55" s="206"/>
      <c r="I55" s="67">
        <v>322</v>
      </c>
      <c r="J55" s="67">
        <v>322</v>
      </c>
      <c r="K55" s="76">
        <f t="shared" si="1"/>
        <v>0</v>
      </c>
      <c r="L55" s="110"/>
      <c r="M55" s="67">
        <v>322</v>
      </c>
      <c r="N55" s="40"/>
      <c r="O55" s="40"/>
      <c r="P55" s="40"/>
      <c r="Q55" s="85"/>
      <c r="R55" s="32"/>
      <c r="S55" s="32"/>
      <c r="T55" s="32"/>
      <c r="U55" s="86"/>
      <c r="V55" s="32"/>
      <c r="W55" s="32"/>
      <c r="X55" s="32"/>
      <c r="Y55" s="32"/>
      <c r="Z55" s="32"/>
      <c r="AB55" s="9"/>
      <c r="AC55" s="9"/>
    </row>
    <row r="56" spans="1:29" s="14" customFormat="1" ht="15" customHeight="1" outlineLevel="1">
      <c r="A56" s="105" t="s">
        <v>319</v>
      </c>
      <c r="B56" s="203"/>
      <c r="C56" s="98" t="s">
        <v>315</v>
      </c>
      <c r="D56" s="52" t="s">
        <v>238</v>
      </c>
      <c r="E56" s="59">
        <v>1</v>
      </c>
      <c r="F56" s="59">
        <v>1</v>
      </c>
      <c r="G56" s="203"/>
      <c r="H56" s="206"/>
      <c r="I56" s="67">
        <v>19600</v>
      </c>
      <c r="J56" s="67">
        <v>19600</v>
      </c>
      <c r="K56" s="76">
        <f t="shared" si="1"/>
        <v>0</v>
      </c>
      <c r="L56" s="110"/>
      <c r="M56" s="67">
        <v>19600</v>
      </c>
      <c r="N56" s="40"/>
      <c r="O56" s="40"/>
      <c r="P56" s="40"/>
      <c r="Q56" s="85"/>
      <c r="R56" s="32"/>
      <c r="S56" s="32"/>
      <c r="T56" s="32"/>
      <c r="U56" s="86"/>
      <c r="V56" s="32"/>
      <c r="W56" s="32"/>
      <c r="X56" s="32"/>
      <c r="Y56" s="32"/>
      <c r="Z56" s="32"/>
      <c r="AB56" s="9"/>
      <c r="AC56" s="9"/>
    </row>
    <row r="57" spans="1:29" ht="18" customHeight="1">
      <c r="A57" s="114" t="s">
        <v>62</v>
      </c>
      <c r="B57" s="203"/>
      <c r="C57" s="47" t="s">
        <v>61</v>
      </c>
      <c r="D57" s="43"/>
      <c r="E57" s="66"/>
      <c r="F57" s="59"/>
      <c r="G57" s="203"/>
      <c r="H57" s="206"/>
      <c r="I57" s="154">
        <f>I58+I90+I106+I181</f>
        <v>4504526.4219300002</v>
      </c>
      <c r="J57" s="154">
        <f>J58+J90+J106+J181</f>
        <v>4246011.6718499996</v>
      </c>
      <c r="K57" s="35">
        <v>-258514</v>
      </c>
      <c r="L57" s="212"/>
      <c r="M57" s="154">
        <f>M58+M90+M106+M181</f>
        <v>4246011.6718499996</v>
      </c>
      <c r="N57" s="40"/>
      <c r="O57" s="40"/>
      <c r="P57" s="40"/>
      <c r="Q57" s="85"/>
      <c r="R57" s="32"/>
      <c r="S57" s="32"/>
      <c r="T57" s="32"/>
      <c r="U57" s="86"/>
      <c r="V57" s="32"/>
      <c r="W57" s="32"/>
      <c r="X57" s="32"/>
      <c r="Y57" s="32"/>
      <c r="Z57" s="32"/>
    </row>
    <row r="58" spans="1:29" ht="22.5" customHeight="1">
      <c r="A58" s="114" t="s">
        <v>63</v>
      </c>
      <c r="B58" s="203"/>
      <c r="C58" s="115" t="s">
        <v>23</v>
      </c>
      <c r="D58" s="43" t="s">
        <v>24</v>
      </c>
      <c r="E58" s="116">
        <f>SUM(E59:E89)</f>
        <v>48877</v>
      </c>
      <c r="F58" s="116">
        <f>SUM(F59:F89)</f>
        <v>44417.05</v>
      </c>
      <c r="G58" s="203"/>
      <c r="H58" s="206"/>
      <c r="I58" s="154">
        <f>SUM(I59:I89)</f>
        <v>4135326.4230800001</v>
      </c>
      <c r="J58" s="154">
        <f>SUM(J59:J89)</f>
        <v>3881998.5</v>
      </c>
      <c r="K58" s="35">
        <f t="shared" ref="K58:K105" si="2">J58-I58</f>
        <v>-253327.9230800001</v>
      </c>
      <c r="L58" s="212"/>
      <c r="M58" s="154">
        <f>SUM(M59:M89)</f>
        <v>3881998.5</v>
      </c>
      <c r="N58" s="40"/>
      <c r="O58" s="40"/>
      <c r="P58" s="40"/>
      <c r="Q58" s="85"/>
      <c r="R58" s="32"/>
      <c r="S58" s="32"/>
      <c r="T58" s="32"/>
      <c r="U58" s="86"/>
      <c r="V58" s="32"/>
      <c r="W58" s="32"/>
      <c r="X58" s="32"/>
      <c r="Y58" s="32"/>
      <c r="Z58" s="32"/>
    </row>
    <row r="59" spans="1:29" ht="77.25" customHeight="1" outlineLevel="1">
      <c r="A59" s="105" t="s">
        <v>43</v>
      </c>
      <c r="B59" s="203"/>
      <c r="C59" s="111" t="s">
        <v>251</v>
      </c>
      <c r="D59" s="52" t="s">
        <v>24</v>
      </c>
      <c r="E59" s="72">
        <v>441</v>
      </c>
      <c r="F59" s="59">
        <v>664</v>
      </c>
      <c r="G59" s="203"/>
      <c r="H59" s="206"/>
      <c r="I59" s="100">
        <v>26602</v>
      </c>
      <c r="J59" s="100">
        <v>26602</v>
      </c>
      <c r="K59" s="37">
        <f t="shared" si="2"/>
        <v>0</v>
      </c>
      <c r="L59" s="45"/>
      <c r="M59" s="100">
        <v>26602</v>
      </c>
      <c r="N59" s="40"/>
      <c r="O59" s="40"/>
      <c r="P59" s="40"/>
      <c r="Q59" s="85"/>
      <c r="R59" s="32"/>
      <c r="S59" s="32"/>
      <c r="T59" s="32"/>
      <c r="U59" s="86"/>
      <c r="V59" s="32"/>
      <c r="W59" s="32"/>
      <c r="X59" s="32"/>
      <c r="Y59" s="32"/>
      <c r="Z59" s="32"/>
    </row>
    <row r="60" spans="1:29" ht="69.95" customHeight="1" outlineLevel="1">
      <c r="A60" s="105" t="s">
        <v>44</v>
      </c>
      <c r="B60" s="203"/>
      <c r="C60" s="111" t="s">
        <v>320</v>
      </c>
      <c r="D60" s="52" t="s">
        <v>24</v>
      </c>
      <c r="E60" s="59">
        <v>1015</v>
      </c>
      <c r="F60" s="66">
        <v>1022</v>
      </c>
      <c r="G60" s="203"/>
      <c r="H60" s="206"/>
      <c r="I60" s="100">
        <v>103469</v>
      </c>
      <c r="J60" s="100">
        <v>103469</v>
      </c>
      <c r="K60" s="37">
        <f t="shared" si="2"/>
        <v>0</v>
      </c>
      <c r="L60" s="110"/>
      <c r="M60" s="100">
        <v>103469</v>
      </c>
      <c r="N60" s="40"/>
      <c r="O60" s="40"/>
      <c r="P60" s="40"/>
      <c r="Q60" s="85"/>
      <c r="R60" s="32"/>
      <c r="S60" s="32"/>
      <c r="T60" s="32"/>
      <c r="U60" s="86"/>
      <c r="V60" s="32"/>
      <c r="W60" s="32"/>
      <c r="X60" s="32"/>
      <c r="Y60" s="32"/>
      <c r="Z60" s="32"/>
    </row>
    <row r="61" spans="1:29" ht="69.95" customHeight="1" outlineLevel="1">
      <c r="A61" s="105" t="s">
        <v>45</v>
      </c>
      <c r="B61" s="203"/>
      <c r="C61" s="111" t="s">
        <v>321</v>
      </c>
      <c r="D61" s="52" t="s">
        <v>24</v>
      </c>
      <c r="E61" s="59">
        <v>1409</v>
      </c>
      <c r="F61" s="59">
        <v>1344</v>
      </c>
      <c r="G61" s="203"/>
      <c r="H61" s="206"/>
      <c r="I61" s="100">
        <v>212371</v>
      </c>
      <c r="J61" s="100">
        <v>212371</v>
      </c>
      <c r="K61" s="37">
        <f t="shared" si="2"/>
        <v>0</v>
      </c>
      <c r="L61" s="110"/>
      <c r="M61" s="100">
        <v>212371</v>
      </c>
      <c r="N61" s="233"/>
      <c r="O61" s="40"/>
      <c r="P61" s="40"/>
      <c r="Q61" s="85"/>
      <c r="R61" s="32"/>
      <c r="S61" s="32"/>
      <c r="T61" s="32"/>
      <c r="U61" s="86"/>
      <c r="V61" s="32"/>
      <c r="W61" s="32"/>
      <c r="X61" s="32"/>
      <c r="Y61" s="32"/>
      <c r="Z61" s="32"/>
    </row>
    <row r="62" spans="1:29" ht="69.95" customHeight="1" outlineLevel="1">
      <c r="A62" s="105" t="s">
        <v>46</v>
      </c>
      <c r="B62" s="203"/>
      <c r="C62" s="111" t="s">
        <v>322</v>
      </c>
      <c r="D62" s="52" t="s">
        <v>24</v>
      </c>
      <c r="E62" s="117">
        <v>4369</v>
      </c>
      <c r="F62" s="117">
        <v>4361.1000000000004</v>
      </c>
      <c r="G62" s="203"/>
      <c r="H62" s="206"/>
      <c r="I62" s="100">
        <v>590224</v>
      </c>
      <c r="J62" s="100">
        <v>590224</v>
      </c>
      <c r="K62" s="37">
        <f t="shared" si="2"/>
        <v>0</v>
      </c>
      <c r="L62" s="45"/>
      <c r="M62" s="100">
        <v>590224</v>
      </c>
      <c r="N62" s="233"/>
      <c r="O62" s="40"/>
      <c r="P62" s="40"/>
      <c r="Q62" s="85"/>
      <c r="R62" s="32"/>
      <c r="S62" s="32"/>
      <c r="T62" s="32"/>
      <c r="U62" s="86"/>
      <c r="V62" s="32"/>
      <c r="W62" s="32"/>
      <c r="X62" s="32"/>
      <c r="Y62" s="32"/>
      <c r="Z62" s="32"/>
    </row>
    <row r="63" spans="1:29" s="14" customFormat="1" ht="69.95" customHeight="1" outlineLevel="1">
      <c r="A63" s="105" t="s">
        <v>56</v>
      </c>
      <c r="B63" s="203"/>
      <c r="C63" s="111" t="s">
        <v>323</v>
      </c>
      <c r="D63" s="52" t="s">
        <v>24</v>
      </c>
      <c r="E63" s="117">
        <v>2163</v>
      </c>
      <c r="F63" s="117">
        <v>2128.9499999999998</v>
      </c>
      <c r="G63" s="203"/>
      <c r="H63" s="206"/>
      <c r="I63" s="100">
        <v>446024</v>
      </c>
      <c r="J63" s="100">
        <v>446024</v>
      </c>
      <c r="K63" s="37">
        <f t="shared" si="2"/>
        <v>0</v>
      </c>
      <c r="L63" s="211"/>
      <c r="M63" s="100">
        <v>446024</v>
      </c>
      <c r="N63" s="233"/>
      <c r="O63" s="40"/>
      <c r="P63" s="40"/>
      <c r="Q63" s="85"/>
      <c r="R63" s="32"/>
      <c r="S63" s="32"/>
      <c r="T63" s="32"/>
      <c r="U63" s="86"/>
      <c r="V63" s="32"/>
      <c r="W63" s="32"/>
      <c r="X63" s="32"/>
      <c r="Y63" s="32"/>
      <c r="Z63" s="32"/>
      <c r="AB63" s="9"/>
      <c r="AC63" s="9"/>
    </row>
    <row r="64" spans="1:29" s="14" customFormat="1" ht="69.95" customHeight="1" outlineLevel="1">
      <c r="A64" s="105" t="s">
        <v>57</v>
      </c>
      <c r="B64" s="203"/>
      <c r="C64" s="111" t="s">
        <v>324</v>
      </c>
      <c r="D64" s="52" t="s">
        <v>24</v>
      </c>
      <c r="E64" s="117">
        <v>1266</v>
      </c>
      <c r="F64" s="59">
        <v>1229</v>
      </c>
      <c r="G64" s="203"/>
      <c r="H64" s="206"/>
      <c r="I64" s="100">
        <v>50928</v>
      </c>
      <c r="J64" s="100">
        <v>49428</v>
      </c>
      <c r="K64" s="54">
        <f t="shared" si="2"/>
        <v>-1500</v>
      </c>
      <c r="L64" s="245" t="s">
        <v>430</v>
      </c>
      <c r="M64" s="100">
        <v>49428</v>
      </c>
      <c r="N64" s="233"/>
      <c r="O64" s="40"/>
      <c r="P64" s="40"/>
      <c r="Q64" s="85"/>
      <c r="R64" s="32"/>
      <c r="S64" s="32"/>
      <c r="T64" s="32"/>
      <c r="U64" s="86"/>
      <c r="V64" s="32"/>
      <c r="W64" s="32"/>
      <c r="X64" s="32"/>
      <c r="Y64" s="32"/>
      <c r="Z64" s="32"/>
      <c r="AB64" s="9"/>
      <c r="AC64" s="9"/>
    </row>
    <row r="65" spans="1:29" s="14" customFormat="1" ht="98.25" customHeight="1" outlineLevel="1">
      <c r="A65" s="105" t="s">
        <v>58</v>
      </c>
      <c r="B65" s="203"/>
      <c r="C65" s="111" t="s">
        <v>325</v>
      </c>
      <c r="D65" s="52" t="s">
        <v>24</v>
      </c>
      <c r="E65" s="117">
        <v>1301</v>
      </c>
      <c r="F65" s="59">
        <v>1206</v>
      </c>
      <c r="G65" s="203"/>
      <c r="H65" s="206"/>
      <c r="I65" s="100">
        <v>73782</v>
      </c>
      <c r="J65" s="100">
        <v>68400</v>
      </c>
      <c r="K65" s="54">
        <f t="shared" si="2"/>
        <v>-5382</v>
      </c>
      <c r="L65" s="245" t="s">
        <v>430</v>
      </c>
      <c r="M65" s="100">
        <v>68400</v>
      </c>
      <c r="N65" s="233"/>
      <c r="O65" s="40"/>
      <c r="P65" s="40"/>
      <c r="Q65" s="85"/>
      <c r="R65" s="32"/>
      <c r="S65" s="32"/>
      <c r="T65" s="32"/>
      <c r="U65" s="86"/>
      <c r="V65" s="32"/>
      <c r="W65" s="32"/>
      <c r="X65" s="32"/>
      <c r="Y65" s="32"/>
      <c r="Z65" s="32"/>
      <c r="AB65" s="9"/>
      <c r="AC65" s="9"/>
    </row>
    <row r="66" spans="1:29" s="14" customFormat="1" ht="111" customHeight="1" outlineLevel="1">
      <c r="A66" s="105" t="s">
        <v>141</v>
      </c>
      <c r="B66" s="203"/>
      <c r="C66" s="111" t="s">
        <v>326</v>
      </c>
      <c r="D66" s="52" t="s">
        <v>24</v>
      </c>
      <c r="E66" s="117">
        <v>1175</v>
      </c>
      <c r="F66" s="59">
        <v>943</v>
      </c>
      <c r="G66" s="203"/>
      <c r="H66" s="206"/>
      <c r="I66" s="100">
        <v>47044</v>
      </c>
      <c r="J66" s="100">
        <v>37751</v>
      </c>
      <c r="K66" s="54">
        <f t="shared" si="2"/>
        <v>-9293</v>
      </c>
      <c r="L66" s="245" t="s">
        <v>430</v>
      </c>
      <c r="M66" s="100">
        <v>37751</v>
      </c>
      <c r="N66" s="233"/>
      <c r="O66" s="40"/>
      <c r="P66" s="40"/>
      <c r="Q66" s="85"/>
      <c r="R66" s="32"/>
      <c r="S66" s="32"/>
      <c r="T66" s="32"/>
      <c r="U66" s="86"/>
      <c r="V66" s="32"/>
      <c r="W66" s="32"/>
      <c r="X66" s="32"/>
      <c r="Y66" s="32"/>
      <c r="Z66" s="32"/>
      <c r="AB66" s="9"/>
      <c r="AC66" s="9"/>
    </row>
    <row r="67" spans="1:29" s="14" customFormat="1" ht="78.75" customHeight="1" outlineLevel="1">
      <c r="A67" s="105" t="s">
        <v>142</v>
      </c>
      <c r="B67" s="203"/>
      <c r="C67" s="111" t="s">
        <v>327</v>
      </c>
      <c r="D67" s="52" t="s">
        <v>24</v>
      </c>
      <c r="E67" s="117">
        <v>1056</v>
      </c>
      <c r="F67" s="59">
        <v>1098</v>
      </c>
      <c r="G67" s="203"/>
      <c r="H67" s="206"/>
      <c r="I67" s="100">
        <v>53229</v>
      </c>
      <c r="J67" s="100">
        <v>53229</v>
      </c>
      <c r="K67" s="54">
        <f t="shared" si="2"/>
        <v>0</v>
      </c>
      <c r="L67" s="245"/>
      <c r="M67" s="100">
        <v>53229</v>
      </c>
      <c r="N67" s="233"/>
      <c r="O67" s="40"/>
      <c r="P67" s="40"/>
      <c r="Q67" s="85"/>
      <c r="R67" s="32"/>
      <c r="S67" s="32"/>
      <c r="T67" s="32"/>
      <c r="U67" s="86"/>
      <c r="V67" s="32"/>
      <c r="W67" s="32"/>
      <c r="X67" s="32"/>
      <c r="Y67" s="32"/>
      <c r="Z67" s="32"/>
      <c r="AB67" s="9"/>
      <c r="AC67" s="9"/>
    </row>
    <row r="68" spans="1:29" s="14" customFormat="1" ht="80.25" customHeight="1" outlineLevel="1">
      <c r="A68" s="105" t="s">
        <v>349</v>
      </c>
      <c r="B68" s="203"/>
      <c r="C68" s="111" t="s">
        <v>328</v>
      </c>
      <c r="D68" s="52" t="s">
        <v>24</v>
      </c>
      <c r="E68" s="117">
        <v>1034</v>
      </c>
      <c r="F68" s="59">
        <v>1005</v>
      </c>
      <c r="G68" s="203"/>
      <c r="H68" s="206"/>
      <c r="I68" s="100">
        <v>159268</v>
      </c>
      <c r="J68" s="100">
        <v>159268</v>
      </c>
      <c r="K68" s="54">
        <f t="shared" si="2"/>
        <v>0</v>
      </c>
      <c r="L68" s="245"/>
      <c r="M68" s="100">
        <v>159268</v>
      </c>
      <c r="N68" s="233"/>
      <c r="O68" s="40"/>
      <c r="P68" s="40"/>
      <c r="Q68" s="85"/>
      <c r="R68" s="32"/>
      <c r="S68" s="32"/>
      <c r="T68" s="32"/>
      <c r="U68" s="86"/>
      <c r="V68" s="32"/>
      <c r="W68" s="32"/>
      <c r="X68" s="32"/>
      <c r="Y68" s="32"/>
      <c r="Z68" s="32"/>
      <c r="AB68" s="9"/>
      <c r="AC68" s="9"/>
    </row>
    <row r="69" spans="1:29" s="14" customFormat="1" ht="69.95" customHeight="1" outlineLevel="1">
      <c r="A69" s="105" t="s">
        <v>350</v>
      </c>
      <c r="B69" s="203"/>
      <c r="C69" s="111" t="s">
        <v>329</v>
      </c>
      <c r="D69" s="52" t="s">
        <v>24</v>
      </c>
      <c r="E69" s="117">
        <v>458</v>
      </c>
      <c r="F69" s="59">
        <v>0</v>
      </c>
      <c r="G69" s="203"/>
      <c r="H69" s="206"/>
      <c r="I69" s="100">
        <v>30136</v>
      </c>
      <c r="J69" s="100">
        <v>0</v>
      </c>
      <c r="K69" s="54">
        <f t="shared" si="2"/>
        <v>-30136</v>
      </c>
      <c r="L69" s="245" t="s">
        <v>430</v>
      </c>
      <c r="M69" s="100">
        <v>0</v>
      </c>
      <c r="N69" s="233"/>
      <c r="O69" s="40"/>
      <c r="P69" s="40"/>
      <c r="Q69" s="85"/>
      <c r="R69" s="32"/>
      <c r="S69" s="32"/>
      <c r="T69" s="32"/>
      <c r="U69" s="86"/>
      <c r="V69" s="32"/>
      <c r="W69" s="32"/>
      <c r="X69" s="32"/>
      <c r="Y69" s="32"/>
      <c r="Z69" s="32"/>
      <c r="AB69" s="9"/>
      <c r="AC69" s="9"/>
    </row>
    <row r="70" spans="1:29" s="14" customFormat="1" ht="69.95" customHeight="1" outlineLevel="1">
      <c r="A70" s="105" t="s">
        <v>351</v>
      </c>
      <c r="B70" s="203"/>
      <c r="C70" s="111" t="s">
        <v>330</v>
      </c>
      <c r="D70" s="52" t="s">
        <v>24</v>
      </c>
      <c r="E70" s="117">
        <v>395</v>
      </c>
      <c r="F70" s="59">
        <v>322</v>
      </c>
      <c r="G70" s="203"/>
      <c r="H70" s="206"/>
      <c r="I70" s="100">
        <v>31175</v>
      </c>
      <c r="J70" s="100">
        <v>25414</v>
      </c>
      <c r="K70" s="54">
        <f t="shared" si="2"/>
        <v>-5761</v>
      </c>
      <c r="L70" s="245" t="s">
        <v>430</v>
      </c>
      <c r="M70" s="100">
        <v>25414</v>
      </c>
      <c r="N70" s="233"/>
      <c r="O70" s="40"/>
      <c r="P70" s="40"/>
      <c r="Q70" s="85"/>
      <c r="R70" s="32"/>
      <c r="S70" s="32"/>
      <c r="T70" s="32"/>
      <c r="U70" s="86"/>
      <c r="V70" s="32"/>
      <c r="W70" s="32"/>
      <c r="X70" s="32"/>
      <c r="Y70" s="32"/>
      <c r="Z70" s="32"/>
      <c r="AB70" s="9"/>
      <c r="AC70" s="9"/>
    </row>
    <row r="71" spans="1:29" s="14" customFormat="1" ht="78.75" customHeight="1" outlineLevel="1">
      <c r="A71" s="105" t="s">
        <v>352</v>
      </c>
      <c r="B71" s="203"/>
      <c r="C71" s="111" t="s">
        <v>331</v>
      </c>
      <c r="D71" s="52" t="s">
        <v>24</v>
      </c>
      <c r="E71" s="117">
        <v>714</v>
      </c>
      <c r="F71" s="59">
        <v>714</v>
      </c>
      <c r="G71" s="203"/>
      <c r="H71" s="206"/>
      <c r="I71" s="100">
        <v>26761</v>
      </c>
      <c r="J71" s="100">
        <v>26761</v>
      </c>
      <c r="K71" s="54">
        <f t="shared" si="2"/>
        <v>0</v>
      </c>
      <c r="L71" s="245"/>
      <c r="M71" s="100">
        <v>26761</v>
      </c>
      <c r="N71" s="233"/>
      <c r="O71" s="40"/>
      <c r="P71" s="40"/>
      <c r="Q71" s="85"/>
      <c r="R71" s="32"/>
      <c r="S71" s="32"/>
      <c r="T71" s="32"/>
      <c r="U71" s="86"/>
      <c r="V71" s="32"/>
      <c r="W71" s="32"/>
      <c r="X71" s="32"/>
      <c r="Y71" s="32"/>
      <c r="Z71" s="32"/>
      <c r="AB71" s="9"/>
      <c r="AC71" s="9"/>
    </row>
    <row r="72" spans="1:29" s="14" customFormat="1" ht="69.95" customHeight="1" outlineLevel="1">
      <c r="A72" s="105" t="s">
        <v>353</v>
      </c>
      <c r="B72" s="203"/>
      <c r="C72" s="111" t="s">
        <v>332</v>
      </c>
      <c r="D72" s="52" t="s">
        <v>24</v>
      </c>
      <c r="E72" s="117">
        <v>1072</v>
      </c>
      <c r="F72" s="59">
        <v>996</v>
      </c>
      <c r="G72" s="203"/>
      <c r="H72" s="206"/>
      <c r="I72" s="100">
        <v>48499</v>
      </c>
      <c r="J72" s="100">
        <v>45052</v>
      </c>
      <c r="K72" s="54">
        <f t="shared" si="2"/>
        <v>-3447</v>
      </c>
      <c r="L72" s="245"/>
      <c r="M72" s="100">
        <v>45052</v>
      </c>
      <c r="N72" s="233"/>
      <c r="O72" s="40"/>
      <c r="P72" s="40"/>
      <c r="Q72" s="85"/>
      <c r="R72" s="32"/>
      <c r="S72" s="32"/>
      <c r="T72" s="32"/>
      <c r="U72" s="86"/>
      <c r="V72" s="32"/>
      <c r="W72" s="32"/>
      <c r="X72" s="32"/>
      <c r="Y72" s="32"/>
      <c r="Z72" s="32"/>
      <c r="AB72" s="9"/>
      <c r="AC72" s="9"/>
    </row>
    <row r="73" spans="1:29" s="14" customFormat="1" ht="69.95" customHeight="1" outlineLevel="1">
      <c r="A73" s="105" t="s">
        <v>354</v>
      </c>
      <c r="B73" s="203"/>
      <c r="C73" s="111" t="s">
        <v>333</v>
      </c>
      <c r="D73" s="52" t="s">
        <v>24</v>
      </c>
      <c r="E73" s="117">
        <v>1628</v>
      </c>
      <c r="F73" s="59">
        <v>1399</v>
      </c>
      <c r="G73" s="203"/>
      <c r="H73" s="206"/>
      <c r="I73" s="100">
        <v>98421</v>
      </c>
      <c r="J73" s="100">
        <v>66856</v>
      </c>
      <c r="K73" s="54">
        <f t="shared" si="2"/>
        <v>-31565</v>
      </c>
      <c r="L73" s="245" t="s">
        <v>430</v>
      </c>
      <c r="M73" s="100">
        <v>66856</v>
      </c>
      <c r="N73" s="233"/>
      <c r="O73" s="40"/>
      <c r="P73" s="40"/>
      <c r="Q73" s="85"/>
      <c r="R73" s="32"/>
      <c r="S73" s="32"/>
      <c r="T73" s="32"/>
      <c r="U73" s="86"/>
      <c r="V73" s="32"/>
      <c r="W73" s="32"/>
      <c r="X73" s="32"/>
      <c r="Y73" s="32"/>
      <c r="Z73" s="32"/>
      <c r="AB73" s="9"/>
      <c r="AC73" s="9"/>
    </row>
    <row r="74" spans="1:29" s="14" customFormat="1" ht="81.75" customHeight="1" outlineLevel="1">
      <c r="A74" s="105" t="s">
        <v>355</v>
      </c>
      <c r="B74" s="203"/>
      <c r="C74" s="111" t="s">
        <v>334</v>
      </c>
      <c r="D74" s="52" t="s">
        <v>24</v>
      </c>
      <c r="E74" s="117">
        <v>2828</v>
      </c>
      <c r="F74" s="59">
        <v>2721</v>
      </c>
      <c r="G74" s="203"/>
      <c r="H74" s="206"/>
      <c r="I74" s="100">
        <v>107629</v>
      </c>
      <c r="J74" s="100">
        <v>103545</v>
      </c>
      <c r="K74" s="54">
        <f t="shared" si="2"/>
        <v>-4084</v>
      </c>
      <c r="L74" s="245" t="s">
        <v>430</v>
      </c>
      <c r="M74" s="100">
        <v>103545</v>
      </c>
      <c r="N74" s="233"/>
      <c r="O74" s="40"/>
      <c r="P74" s="40"/>
      <c r="Q74" s="85"/>
      <c r="R74" s="32"/>
      <c r="S74" s="32"/>
      <c r="T74" s="32"/>
      <c r="U74" s="86"/>
      <c r="V74" s="32"/>
      <c r="W74" s="32"/>
      <c r="X74" s="32"/>
      <c r="Y74" s="32"/>
      <c r="Z74" s="32"/>
      <c r="AB74" s="9"/>
      <c r="AC74" s="9"/>
    </row>
    <row r="75" spans="1:29" s="14" customFormat="1" ht="69.95" customHeight="1" outlineLevel="1">
      <c r="A75" s="105" t="s">
        <v>356</v>
      </c>
      <c r="B75" s="203"/>
      <c r="C75" s="111" t="s">
        <v>335</v>
      </c>
      <c r="D75" s="52" t="s">
        <v>24</v>
      </c>
      <c r="E75" s="117">
        <v>1329</v>
      </c>
      <c r="F75" s="59">
        <v>1317</v>
      </c>
      <c r="G75" s="203"/>
      <c r="H75" s="206"/>
      <c r="I75" s="100">
        <v>127501</v>
      </c>
      <c r="J75" s="100">
        <v>126353</v>
      </c>
      <c r="K75" s="54">
        <f t="shared" si="2"/>
        <v>-1148</v>
      </c>
      <c r="L75" s="245" t="s">
        <v>430</v>
      </c>
      <c r="M75" s="100">
        <v>126353</v>
      </c>
      <c r="N75" s="233"/>
      <c r="O75" s="40"/>
      <c r="P75" s="40"/>
      <c r="Q75" s="85"/>
      <c r="R75" s="32"/>
      <c r="S75" s="32"/>
      <c r="T75" s="32"/>
      <c r="U75" s="86"/>
      <c r="V75" s="32"/>
      <c r="W75" s="32"/>
      <c r="X75" s="32"/>
      <c r="Y75" s="32"/>
      <c r="Z75" s="32"/>
      <c r="AB75" s="9"/>
      <c r="AC75" s="9"/>
    </row>
    <row r="76" spans="1:29" s="14" customFormat="1" ht="69.95" customHeight="1" outlineLevel="1">
      <c r="A76" s="105" t="s">
        <v>357</v>
      </c>
      <c r="B76" s="203"/>
      <c r="C76" s="111" t="s">
        <v>336</v>
      </c>
      <c r="D76" s="52" t="s">
        <v>24</v>
      </c>
      <c r="E76" s="117">
        <v>698</v>
      </c>
      <c r="F76" s="59">
        <v>655</v>
      </c>
      <c r="G76" s="203"/>
      <c r="H76" s="206"/>
      <c r="I76" s="100">
        <v>55028</v>
      </c>
      <c r="J76" s="100">
        <v>55028</v>
      </c>
      <c r="K76" s="54">
        <f t="shared" si="2"/>
        <v>0</v>
      </c>
      <c r="L76" s="245"/>
      <c r="M76" s="100">
        <v>55028</v>
      </c>
      <c r="N76" s="233"/>
      <c r="O76" s="40"/>
      <c r="P76" s="40"/>
      <c r="Q76" s="85"/>
      <c r="R76" s="32"/>
      <c r="S76" s="32"/>
      <c r="T76" s="32"/>
      <c r="U76" s="86"/>
      <c r="V76" s="32"/>
      <c r="W76" s="32"/>
      <c r="X76" s="32"/>
      <c r="Y76" s="32"/>
      <c r="Z76" s="32"/>
      <c r="AB76" s="9"/>
      <c r="AC76" s="9"/>
    </row>
    <row r="77" spans="1:29" s="14" customFormat="1" ht="81.75" customHeight="1" outlineLevel="1">
      <c r="A77" s="105" t="s">
        <v>358</v>
      </c>
      <c r="B77" s="203"/>
      <c r="C77" s="111" t="s">
        <v>337</v>
      </c>
      <c r="D77" s="52" t="s">
        <v>24</v>
      </c>
      <c r="E77" s="117">
        <v>1961</v>
      </c>
      <c r="F77" s="59">
        <v>1711</v>
      </c>
      <c r="G77" s="203"/>
      <c r="H77" s="206"/>
      <c r="I77" s="100">
        <v>229764</v>
      </c>
      <c r="J77" s="100">
        <v>200470</v>
      </c>
      <c r="K77" s="54">
        <f t="shared" si="2"/>
        <v>-29294</v>
      </c>
      <c r="L77" s="245" t="s">
        <v>430</v>
      </c>
      <c r="M77" s="100">
        <v>200470</v>
      </c>
      <c r="N77" s="233"/>
      <c r="O77" s="40"/>
      <c r="P77" s="40"/>
      <c r="Q77" s="85"/>
      <c r="R77" s="32"/>
      <c r="S77" s="32"/>
      <c r="T77" s="32"/>
      <c r="U77" s="86"/>
      <c r="V77" s="32"/>
      <c r="W77" s="32"/>
      <c r="X77" s="32"/>
      <c r="Y77" s="32"/>
      <c r="Z77" s="32"/>
      <c r="AB77" s="9"/>
      <c r="AC77" s="9"/>
    </row>
    <row r="78" spans="1:29" s="14" customFormat="1" ht="69.95" customHeight="1" outlineLevel="1">
      <c r="A78" s="105" t="s">
        <v>359</v>
      </c>
      <c r="B78" s="203"/>
      <c r="C78" s="111" t="s">
        <v>338</v>
      </c>
      <c r="D78" s="52" t="s">
        <v>24</v>
      </c>
      <c r="E78" s="117">
        <v>1194</v>
      </c>
      <c r="F78" s="59">
        <v>1109</v>
      </c>
      <c r="G78" s="203"/>
      <c r="H78" s="206"/>
      <c r="I78" s="100">
        <v>92025</v>
      </c>
      <c r="J78" s="100">
        <v>92025</v>
      </c>
      <c r="K78" s="54">
        <f t="shared" si="2"/>
        <v>0</v>
      </c>
      <c r="L78" s="245"/>
      <c r="M78" s="100">
        <v>92025</v>
      </c>
      <c r="N78" s="233"/>
      <c r="O78" s="40"/>
      <c r="P78" s="40"/>
      <c r="Q78" s="85"/>
      <c r="R78" s="32"/>
      <c r="S78" s="32"/>
      <c r="T78" s="32"/>
      <c r="U78" s="86"/>
      <c r="V78" s="32"/>
      <c r="W78" s="32"/>
      <c r="X78" s="32"/>
      <c r="Y78" s="32"/>
      <c r="Z78" s="32"/>
      <c r="AB78" s="9"/>
      <c r="AC78" s="9"/>
    </row>
    <row r="79" spans="1:29" s="14" customFormat="1" ht="83.25" customHeight="1" outlineLevel="1">
      <c r="A79" s="105" t="s">
        <v>360</v>
      </c>
      <c r="B79" s="203"/>
      <c r="C79" s="111" t="s">
        <v>339</v>
      </c>
      <c r="D79" s="52" t="s">
        <v>24</v>
      </c>
      <c r="E79" s="117">
        <v>6785</v>
      </c>
      <c r="F79" s="59">
        <v>4507</v>
      </c>
      <c r="G79" s="203"/>
      <c r="H79" s="206"/>
      <c r="I79" s="100">
        <v>179700</v>
      </c>
      <c r="J79" s="100">
        <v>119370</v>
      </c>
      <c r="K79" s="54">
        <f t="shared" si="2"/>
        <v>-60330</v>
      </c>
      <c r="L79" s="245" t="s">
        <v>430</v>
      </c>
      <c r="M79" s="100">
        <v>119370</v>
      </c>
      <c r="N79" s="233"/>
      <c r="O79" s="40"/>
      <c r="P79" s="40"/>
      <c r="Q79" s="85"/>
      <c r="R79" s="32"/>
      <c r="S79" s="32"/>
      <c r="T79" s="32"/>
      <c r="U79" s="86"/>
      <c r="V79" s="32"/>
      <c r="W79" s="32"/>
      <c r="X79" s="32"/>
      <c r="Y79" s="32"/>
      <c r="Z79" s="32"/>
      <c r="AB79" s="9"/>
      <c r="AC79" s="9"/>
    </row>
    <row r="80" spans="1:29" s="14" customFormat="1" ht="69.95" customHeight="1" outlineLevel="1">
      <c r="A80" s="105" t="s">
        <v>361</v>
      </c>
      <c r="B80" s="203"/>
      <c r="C80" s="111" t="s">
        <v>340</v>
      </c>
      <c r="D80" s="52" t="s">
        <v>24</v>
      </c>
      <c r="E80" s="117">
        <v>840</v>
      </c>
      <c r="F80" s="59">
        <v>720</v>
      </c>
      <c r="G80" s="203"/>
      <c r="H80" s="206"/>
      <c r="I80" s="100">
        <v>87248</v>
      </c>
      <c r="J80" s="100">
        <v>74802</v>
      </c>
      <c r="K80" s="54">
        <f t="shared" si="2"/>
        <v>-12446</v>
      </c>
      <c r="L80" s="245" t="s">
        <v>430</v>
      </c>
      <c r="M80" s="100">
        <v>74802</v>
      </c>
      <c r="N80" s="233"/>
      <c r="O80" s="40"/>
      <c r="P80" s="40"/>
      <c r="Q80" s="85"/>
      <c r="R80" s="32"/>
      <c r="S80" s="32"/>
      <c r="T80" s="32"/>
      <c r="U80" s="86"/>
      <c r="V80" s="32"/>
      <c r="W80" s="32"/>
      <c r="X80" s="32"/>
      <c r="Y80" s="32"/>
      <c r="Z80" s="32"/>
      <c r="AB80" s="9"/>
      <c r="AC80" s="9"/>
    </row>
    <row r="81" spans="1:29" s="14" customFormat="1" ht="69.95" customHeight="1" outlineLevel="1">
      <c r="A81" s="105" t="s">
        <v>362</v>
      </c>
      <c r="B81" s="203"/>
      <c r="C81" s="111" t="s">
        <v>341</v>
      </c>
      <c r="D81" s="52" t="s">
        <v>24</v>
      </c>
      <c r="E81" s="117">
        <v>359</v>
      </c>
      <c r="F81" s="59">
        <v>188</v>
      </c>
      <c r="G81" s="203"/>
      <c r="H81" s="206"/>
      <c r="I81" s="100">
        <v>25977</v>
      </c>
      <c r="J81" s="100">
        <v>13573</v>
      </c>
      <c r="K81" s="54">
        <f t="shared" si="2"/>
        <v>-12404</v>
      </c>
      <c r="L81" s="245" t="s">
        <v>430</v>
      </c>
      <c r="M81" s="100">
        <v>13573</v>
      </c>
      <c r="N81" s="233"/>
      <c r="O81" s="40"/>
      <c r="P81" s="40"/>
      <c r="Q81" s="85"/>
      <c r="R81" s="32"/>
      <c r="S81" s="32"/>
      <c r="T81" s="32"/>
      <c r="U81" s="86"/>
      <c r="V81" s="32"/>
      <c r="W81" s="32"/>
      <c r="X81" s="32"/>
      <c r="Y81" s="32"/>
      <c r="Z81" s="32"/>
      <c r="AB81" s="9"/>
      <c r="AC81" s="9"/>
    </row>
    <row r="82" spans="1:29" s="14" customFormat="1" ht="69.95" customHeight="1" outlineLevel="1">
      <c r="A82" s="105" t="s">
        <v>363</v>
      </c>
      <c r="B82" s="203"/>
      <c r="C82" s="111" t="s">
        <v>342</v>
      </c>
      <c r="D82" s="52" t="s">
        <v>24</v>
      </c>
      <c r="E82" s="117">
        <v>2107</v>
      </c>
      <c r="F82" s="59">
        <v>2107</v>
      </c>
      <c r="G82" s="203"/>
      <c r="H82" s="206"/>
      <c r="I82" s="100">
        <v>197320</v>
      </c>
      <c r="J82" s="100">
        <v>197320</v>
      </c>
      <c r="K82" s="54">
        <f t="shared" si="2"/>
        <v>0</v>
      </c>
      <c r="L82" s="245"/>
      <c r="M82" s="100">
        <v>197320</v>
      </c>
      <c r="N82" s="233"/>
      <c r="O82" s="40"/>
      <c r="P82" s="40"/>
      <c r="Q82" s="85"/>
      <c r="R82" s="32"/>
      <c r="S82" s="32"/>
      <c r="T82" s="32"/>
      <c r="U82" s="86"/>
      <c r="V82" s="32"/>
      <c r="W82" s="32"/>
      <c r="X82" s="32"/>
      <c r="Y82" s="32"/>
      <c r="Z82" s="32"/>
      <c r="AB82" s="9"/>
      <c r="AC82" s="9"/>
    </row>
    <row r="83" spans="1:29" s="14" customFormat="1" ht="69.95" customHeight="1" outlineLevel="1">
      <c r="A83" s="105" t="s">
        <v>364</v>
      </c>
      <c r="B83" s="203"/>
      <c r="C83" s="111" t="s">
        <v>343</v>
      </c>
      <c r="D83" s="52" t="s">
        <v>24</v>
      </c>
      <c r="E83" s="117">
        <v>1070</v>
      </c>
      <c r="F83" s="59">
        <v>1461</v>
      </c>
      <c r="G83" s="203"/>
      <c r="H83" s="206"/>
      <c r="I83" s="100">
        <v>276954</v>
      </c>
      <c r="J83" s="100">
        <v>275560</v>
      </c>
      <c r="K83" s="54">
        <f t="shared" si="2"/>
        <v>-1394</v>
      </c>
      <c r="L83" s="245" t="s">
        <v>430</v>
      </c>
      <c r="M83" s="100">
        <v>275560</v>
      </c>
      <c r="N83" s="233"/>
      <c r="O83" s="40"/>
      <c r="P83" s="40"/>
      <c r="Q83" s="85"/>
      <c r="R83" s="32"/>
      <c r="S83" s="32"/>
      <c r="T83" s="32"/>
      <c r="U83" s="86"/>
      <c r="V83" s="32"/>
      <c r="W83" s="32"/>
      <c r="X83" s="32"/>
      <c r="Y83" s="32"/>
      <c r="Z83" s="32"/>
      <c r="AB83" s="9"/>
      <c r="AC83" s="9"/>
    </row>
    <row r="84" spans="1:29" s="14" customFormat="1" ht="69.95" customHeight="1" outlineLevel="1">
      <c r="A84" s="105" t="s">
        <v>365</v>
      </c>
      <c r="B84" s="203"/>
      <c r="C84" s="111" t="s">
        <v>344</v>
      </c>
      <c r="D84" s="52" t="s">
        <v>24</v>
      </c>
      <c r="E84" s="117">
        <v>686</v>
      </c>
      <c r="F84" s="59">
        <v>560</v>
      </c>
      <c r="G84" s="203"/>
      <c r="H84" s="206"/>
      <c r="I84" s="100">
        <v>63859</v>
      </c>
      <c r="J84" s="100">
        <v>52150</v>
      </c>
      <c r="K84" s="54">
        <f t="shared" si="2"/>
        <v>-11709</v>
      </c>
      <c r="L84" s="245" t="s">
        <v>430</v>
      </c>
      <c r="M84" s="100">
        <v>52150</v>
      </c>
      <c r="N84" s="233"/>
      <c r="O84" s="40"/>
      <c r="P84" s="40"/>
      <c r="Q84" s="85"/>
      <c r="R84" s="32"/>
      <c r="S84" s="32"/>
      <c r="T84" s="32"/>
      <c r="U84" s="86"/>
      <c r="V84" s="32"/>
      <c r="W84" s="32"/>
      <c r="X84" s="32"/>
      <c r="Y84" s="32"/>
      <c r="Z84" s="32"/>
      <c r="AB84" s="9"/>
      <c r="AC84" s="9"/>
    </row>
    <row r="85" spans="1:29" s="14" customFormat="1" ht="69.95" customHeight="1" outlineLevel="1">
      <c r="A85" s="105" t="s">
        <v>366</v>
      </c>
      <c r="B85" s="203"/>
      <c r="C85" s="111" t="s">
        <v>345</v>
      </c>
      <c r="D85" s="52" t="s">
        <v>24</v>
      </c>
      <c r="E85" s="117">
        <v>1211</v>
      </c>
      <c r="F85" s="59">
        <v>1233</v>
      </c>
      <c r="G85" s="203"/>
      <c r="H85" s="206"/>
      <c r="I85" s="100">
        <v>122532</v>
      </c>
      <c r="J85" s="100">
        <v>122532</v>
      </c>
      <c r="K85" s="54">
        <f t="shared" si="2"/>
        <v>0</v>
      </c>
      <c r="L85" s="245"/>
      <c r="M85" s="100">
        <v>122532</v>
      </c>
      <c r="N85" s="233"/>
      <c r="O85" s="40"/>
      <c r="P85" s="40"/>
      <c r="Q85" s="85"/>
      <c r="R85" s="32"/>
      <c r="S85" s="32"/>
      <c r="T85" s="32"/>
      <c r="U85" s="86"/>
      <c r="V85" s="32"/>
      <c r="W85" s="32"/>
      <c r="X85" s="32"/>
      <c r="Y85" s="32"/>
      <c r="Z85" s="32"/>
      <c r="AB85" s="9"/>
      <c r="AC85" s="9"/>
    </row>
    <row r="86" spans="1:29" s="14" customFormat="1" ht="69.95" customHeight="1" outlineLevel="1">
      <c r="A86" s="105" t="s">
        <v>367</v>
      </c>
      <c r="B86" s="203"/>
      <c r="C86" s="111" t="s">
        <v>346</v>
      </c>
      <c r="D86" s="52" t="s">
        <v>24</v>
      </c>
      <c r="E86" s="117">
        <v>1607</v>
      </c>
      <c r="F86" s="59">
        <v>1759</v>
      </c>
      <c r="G86" s="203"/>
      <c r="H86" s="206"/>
      <c r="I86" s="100">
        <v>287085</v>
      </c>
      <c r="J86" s="100">
        <v>287085</v>
      </c>
      <c r="K86" s="54">
        <f t="shared" si="2"/>
        <v>0</v>
      </c>
      <c r="L86" s="245"/>
      <c r="M86" s="100">
        <v>287085</v>
      </c>
      <c r="N86" s="233"/>
      <c r="O86" s="40"/>
      <c r="P86" s="40"/>
      <c r="Q86" s="85"/>
      <c r="R86" s="32"/>
      <c r="S86" s="32"/>
      <c r="T86" s="32"/>
      <c r="U86" s="86"/>
      <c r="V86" s="32"/>
      <c r="W86" s="32"/>
      <c r="X86" s="32"/>
      <c r="Y86" s="32"/>
      <c r="Z86" s="32"/>
      <c r="AB86" s="9"/>
      <c r="AC86" s="9"/>
    </row>
    <row r="87" spans="1:29" s="14" customFormat="1" ht="69.95" customHeight="1" outlineLevel="1">
      <c r="A87" s="105" t="s">
        <v>368</v>
      </c>
      <c r="B87" s="203"/>
      <c r="C87" s="111" t="s">
        <v>347</v>
      </c>
      <c r="D87" s="52" t="s">
        <v>24</v>
      </c>
      <c r="E87" s="117">
        <v>2535</v>
      </c>
      <c r="F87" s="59">
        <v>2041</v>
      </c>
      <c r="G87" s="203"/>
      <c r="H87" s="206"/>
      <c r="I87" s="100">
        <v>108387</v>
      </c>
      <c r="J87" s="100">
        <v>87276</v>
      </c>
      <c r="K87" s="54">
        <f t="shared" si="2"/>
        <v>-21111</v>
      </c>
      <c r="L87" s="245" t="s">
        <v>430</v>
      </c>
      <c r="M87" s="100">
        <v>87276</v>
      </c>
      <c r="N87" s="233"/>
      <c r="O87" s="40"/>
      <c r="P87" s="40"/>
      <c r="Q87" s="85"/>
      <c r="R87" s="32"/>
      <c r="S87" s="32"/>
      <c r="T87" s="32"/>
      <c r="U87" s="86"/>
      <c r="V87" s="32"/>
      <c r="W87" s="32"/>
      <c r="X87" s="32"/>
      <c r="Y87" s="32"/>
      <c r="Z87" s="32"/>
      <c r="AB87" s="9"/>
      <c r="AC87" s="9"/>
    </row>
    <row r="88" spans="1:29" s="14" customFormat="1" ht="88.5" customHeight="1" outlineLevel="1">
      <c r="A88" s="105" t="s">
        <v>369</v>
      </c>
      <c r="B88" s="203"/>
      <c r="C88" s="111" t="s">
        <v>348</v>
      </c>
      <c r="D88" s="52" t="s">
        <v>24</v>
      </c>
      <c r="E88" s="117">
        <v>1337</v>
      </c>
      <c r="F88" s="59">
        <v>1062</v>
      </c>
      <c r="G88" s="203"/>
      <c r="H88" s="206"/>
      <c r="I88" s="100">
        <v>60011.42308</v>
      </c>
      <c r="J88" s="100">
        <v>47687.5</v>
      </c>
      <c r="K88" s="54">
        <f t="shared" si="2"/>
        <v>-12323.92308</v>
      </c>
      <c r="L88" s="245" t="s">
        <v>430</v>
      </c>
      <c r="M88" s="100">
        <v>47687.5</v>
      </c>
      <c r="N88" s="233"/>
      <c r="O88" s="40"/>
      <c r="P88" s="40"/>
      <c r="Q88" s="85"/>
      <c r="R88" s="32"/>
      <c r="S88" s="32"/>
      <c r="T88" s="32"/>
      <c r="U88" s="86"/>
      <c r="V88" s="32"/>
      <c r="W88" s="32"/>
      <c r="X88" s="32"/>
      <c r="Y88" s="32"/>
      <c r="Z88" s="32"/>
      <c r="AB88" s="9"/>
      <c r="AC88" s="9"/>
    </row>
    <row r="89" spans="1:29" s="14" customFormat="1" ht="76.5" customHeight="1" outlineLevel="1">
      <c r="A89" s="105" t="s">
        <v>370</v>
      </c>
      <c r="B89" s="203"/>
      <c r="C89" s="111" t="s">
        <v>371</v>
      </c>
      <c r="D89" s="52" t="s">
        <v>24</v>
      </c>
      <c r="E89" s="117">
        <v>2834</v>
      </c>
      <c r="F89" s="59">
        <v>2834</v>
      </c>
      <c r="G89" s="203"/>
      <c r="H89" s="206"/>
      <c r="I89" s="100">
        <v>116373</v>
      </c>
      <c r="J89" s="100">
        <v>116373</v>
      </c>
      <c r="K89" s="54">
        <f t="shared" si="2"/>
        <v>0</v>
      </c>
      <c r="L89" s="245"/>
      <c r="M89" s="100">
        <v>116373</v>
      </c>
      <c r="N89" s="233"/>
      <c r="O89" s="40"/>
      <c r="P89" s="40"/>
      <c r="Q89" s="85"/>
      <c r="R89" s="32"/>
      <c r="S89" s="32"/>
      <c r="T89" s="32"/>
      <c r="U89" s="86"/>
      <c r="V89" s="32"/>
      <c r="W89" s="32"/>
      <c r="X89" s="32"/>
      <c r="Y89" s="32"/>
      <c r="Z89" s="32"/>
      <c r="AB89" s="9"/>
      <c r="AC89" s="9"/>
    </row>
    <row r="90" spans="1:29" ht="33.75" customHeight="1">
      <c r="A90" s="118" t="s">
        <v>64</v>
      </c>
      <c r="B90" s="203"/>
      <c r="C90" s="115" t="s">
        <v>30</v>
      </c>
      <c r="D90" s="43" t="s">
        <v>29</v>
      </c>
      <c r="E90" s="119">
        <f>E91</f>
        <v>14</v>
      </c>
      <c r="F90" s="119">
        <f>F91</f>
        <v>8</v>
      </c>
      <c r="G90" s="203"/>
      <c r="H90" s="206"/>
      <c r="I90" s="119">
        <f>I91</f>
        <v>25029</v>
      </c>
      <c r="J90" s="119">
        <f>J91</f>
        <v>21368.356</v>
      </c>
      <c r="K90" s="36">
        <f t="shared" si="2"/>
        <v>-3660.6440000000002</v>
      </c>
      <c r="L90" s="246"/>
      <c r="M90" s="119">
        <f>M91</f>
        <v>21368.356</v>
      </c>
      <c r="N90" s="233"/>
      <c r="O90" s="40"/>
      <c r="P90" s="40"/>
      <c r="Q90" s="85"/>
      <c r="R90" s="32"/>
      <c r="S90" s="32"/>
      <c r="T90" s="32"/>
      <c r="U90" s="86"/>
      <c r="V90" s="32"/>
      <c r="W90" s="32"/>
      <c r="X90" s="32"/>
      <c r="Y90" s="32"/>
      <c r="Z90" s="32"/>
    </row>
    <row r="91" spans="1:29" ht="34.5" customHeight="1">
      <c r="A91" s="120" t="s">
        <v>50</v>
      </c>
      <c r="B91" s="203"/>
      <c r="C91" s="121" t="s">
        <v>31</v>
      </c>
      <c r="D91" s="62" t="s">
        <v>29</v>
      </c>
      <c r="E91" s="122">
        <f>SUM(E92:E105)</f>
        <v>14</v>
      </c>
      <c r="F91" s="122">
        <f>SUM(F92:F105)</f>
        <v>8</v>
      </c>
      <c r="G91" s="203"/>
      <c r="H91" s="206"/>
      <c r="I91" s="122">
        <v>25029</v>
      </c>
      <c r="J91" s="122">
        <f>SUM(J92:J105)</f>
        <v>21368.356</v>
      </c>
      <c r="K91" s="54">
        <f>J91-I91</f>
        <v>-3660.6440000000002</v>
      </c>
      <c r="L91" s="246"/>
      <c r="M91" s="122">
        <f>SUM(M92:M105)</f>
        <v>21368.356</v>
      </c>
      <c r="N91" s="40"/>
      <c r="O91" s="40"/>
      <c r="P91" s="40"/>
      <c r="Q91" s="85"/>
      <c r="R91" s="32"/>
      <c r="S91" s="32"/>
      <c r="T91" s="32"/>
      <c r="U91" s="86"/>
      <c r="V91" s="32"/>
      <c r="W91" s="32"/>
      <c r="X91" s="32"/>
      <c r="Y91" s="32"/>
      <c r="Z91" s="32"/>
    </row>
    <row r="92" spans="1:29" ht="69.95" customHeight="1" outlineLevel="1">
      <c r="A92" s="123" t="s">
        <v>47</v>
      </c>
      <c r="B92" s="203"/>
      <c r="C92" s="58" t="s">
        <v>372</v>
      </c>
      <c r="D92" s="52" t="s">
        <v>29</v>
      </c>
      <c r="E92" s="117">
        <v>1</v>
      </c>
      <c r="F92" s="117">
        <v>1</v>
      </c>
      <c r="G92" s="203"/>
      <c r="H92" s="206"/>
      <c r="I92" s="100">
        <v>2463.69</v>
      </c>
      <c r="J92" s="100">
        <v>2463.69</v>
      </c>
      <c r="K92" s="54">
        <f t="shared" si="2"/>
        <v>0</v>
      </c>
      <c r="L92" s="246"/>
      <c r="M92" s="100">
        <v>2463.69</v>
      </c>
      <c r="N92" s="40"/>
      <c r="O92" s="40"/>
      <c r="P92" s="40"/>
      <c r="Q92" s="85"/>
      <c r="R92" s="32"/>
      <c r="S92" s="32"/>
      <c r="T92" s="32"/>
      <c r="U92" s="86"/>
      <c r="V92" s="32"/>
      <c r="W92" s="32"/>
      <c r="X92" s="32"/>
      <c r="Y92" s="32"/>
      <c r="Z92" s="32"/>
    </row>
    <row r="93" spans="1:29" s="14" customFormat="1" ht="69.95" customHeight="1" outlineLevel="1">
      <c r="A93" s="123" t="s">
        <v>48</v>
      </c>
      <c r="B93" s="203"/>
      <c r="C93" s="58" t="s">
        <v>321</v>
      </c>
      <c r="D93" s="52" t="s">
        <v>29</v>
      </c>
      <c r="E93" s="117">
        <v>1</v>
      </c>
      <c r="F93" s="117">
        <v>1</v>
      </c>
      <c r="G93" s="203"/>
      <c r="H93" s="206"/>
      <c r="I93" s="100">
        <v>996.84</v>
      </c>
      <c r="J93" s="100">
        <v>996.84</v>
      </c>
      <c r="K93" s="54">
        <f t="shared" si="2"/>
        <v>0</v>
      </c>
      <c r="L93" s="246"/>
      <c r="M93" s="100">
        <v>996.84</v>
      </c>
      <c r="N93" s="40"/>
      <c r="O93" s="40"/>
      <c r="P93" s="40"/>
      <c r="Q93" s="85"/>
      <c r="R93" s="32"/>
      <c r="S93" s="32"/>
      <c r="T93" s="32"/>
      <c r="U93" s="86"/>
      <c r="V93" s="32"/>
      <c r="W93" s="32"/>
      <c r="X93" s="32"/>
      <c r="Y93" s="32"/>
      <c r="Z93" s="32"/>
      <c r="AB93" s="9"/>
      <c r="AC93" s="9"/>
    </row>
    <row r="94" spans="1:29" s="14" customFormat="1" ht="69.95" customHeight="1" outlineLevel="1">
      <c r="A94" s="123" t="s">
        <v>49</v>
      </c>
      <c r="B94" s="203"/>
      <c r="C94" s="58" t="s">
        <v>322</v>
      </c>
      <c r="D94" s="52" t="s">
        <v>29</v>
      </c>
      <c r="E94" s="117">
        <v>1</v>
      </c>
      <c r="F94" s="117">
        <v>1</v>
      </c>
      <c r="G94" s="203"/>
      <c r="H94" s="206"/>
      <c r="I94" s="100">
        <v>6745.4120000000003</v>
      </c>
      <c r="J94" s="100">
        <v>6745.4120000000003</v>
      </c>
      <c r="K94" s="54">
        <f t="shared" si="2"/>
        <v>0</v>
      </c>
      <c r="L94" s="246"/>
      <c r="M94" s="100">
        <v>6745.4120000000003</v>
      </c>
      <c r="N94" s="40"/>
      <c r="O94" s="40"/>
      <c r="P94" s="40"/>
      <c r="Q94" s="85"/>
      <c r="R94" s="32"/>
      <c r="S94" s="32"/>
      <c r="T94" s="32"/>
      <c r="U94" s="86"/>
      <c r="V94" s="32"/>
      <c r="W94" s="32"/>
      <c r="X94" s="32"/>
      <c r="Y94" s="32"/>
      <c r="Z94" s="32"/>
      <c r="AB94" s="9"/>
      <c r="AC94" s="9"/>
    </row>
    <row r="95" spans="1:29" s="14" customFormat="1" ht="69.95" customHeight="1" outlineLevel="1">
      <c r="A95" s="123" t="s">
        <v>65</v>
      </c>
      <c r="B95" s="203"/>
      <c r="C95" s="58" t="s">
        <v>323</v>
      </c>
      <c r="D95" s="52" t="s">
        <v>29</v>
      </c>
      <c r="E95" s="117">
        <v>1</v>
      </c>
      <c r="F95" s="117">
        <v>1</v>
      </c>
      <c r="G95" s="203"/>
      <c r="H95" s="206"/>
      <c r="I95" s="100">
        <v>5097.4139999999998</v>
      </c>
      <c r="J95" s="100">
        <v>5097.4139999999998</v>
      </c>
      <c r="K95" s="54">
        <f t="shared" si="2"/>
        <v>0</v>
      </c>
      <c r="L95" s="246"/>
      <c r="M95" s="100">
        <v>5097.4139999999998</v>
      </c>
      <c r="N95" s="40"/>
      <c r="O95" s="40"/>
      <c r="P95" s="40"/>
      <c r="Q95" s="85"/>
      <c r="R95" s="32"/>
      <c r="S95" s="32"/>
      <c r="T95" s="32"/>
      <c r="U95" s="86"/>
      <c r="V95" s="32"/>
      <c r="W95" s="32"/>
      <c r="X95" s="32"/>
      <c r="Y95" s="32"/>
      <c r="Z95" s="32"/>
      <c r="AB95" s="9"/>
      <c r="AC95" s="9"/>
    </row>
    <row r="96" spans="1:29" s="14" customFormat="1" ht="69.95" customHeight="1" outlineLevel="1">
      <c r="A96" s="123" t="s">
        <v>66</v>
      </c>
      <c r="B96" s="203"/>
      <c r="C96" s="58" t="s">
        <v>324</v>
      </c>
      <c r="D96" s="52" t="s">
        <v>29</v>
      </c>
      <c r="E96" s="117">
        <v>1</v>
      </c>
      <c r="F96" s="117">
        <v>0</v>
      </c>
      <c r="G96" s="203"/>
      <c r="H96" s="206"/>
      <c r="I96" s="100">
        <v>600</v>
      </c>
      <c r="J96" s="100">
        <v>0</v>
      </c>
      <c r="K96" s="54">
        <f t="shared" si="2"/>
        <v>-600</v>
      </c>
      <c r="L96" s="245" t="s">
        <v>430</v>
      </c>
      <c r="M96" s="100">
        <v>0</v>
      </c>
      <c r="N96" s="40"/>
      <c r="O96" s="40"/>
      <c r="P96" s="40"/>
      <c r="Q96" s="85"/>
      <c r="R96" s="32"/>
      <c r="S96" s="32"/>
      <c r="T96" s="32"/>
      <c r="U96" s="86"/>
      <c r="V96" s="32"/>
      <c r="W96" s="32"/>
      <c r="X96" s="32"/>
      <c r="Y96" s="32"/>
      <c r="Z96" s="32"/>
      <c r="AB96" s="9"/>
      <c r="AC96" s="9"/>
    </row>
    <row r="97" spans="1:29" s="14" customFormat="1" ht="93" customHeight="1" outlineLevel="1">
      <c r="A97" s="123" t="s">
        <v>67</v>
      </c>
      <c r="B97" s="203"/>
      <c r="C97" s="58" t="s">
        <v>325</v>
      </c>
      <c r="D97" s="52" t="s">
        <v>29</v>
      </c>
      <c r="E97" s="117">
        <v>1</v>
      </c>
      <c r="F97" s="117">
        <v>0</v>
      </c>
      <c r="G97" s="203"/>
      <c r="H97" s="206"/>
      <c r="I97" s="100">
        <v>870</v>
      </c>
      <c r="J97" s="100">
        <v>598</v>
      </c>
      <c r="K97" s="54">
        <f t="shared" si="2"/>
        <v>-272</v>
      </c>
      <c r="L97" s="245" t="s">
        <v>430</v>
      </c>
      <c r="M97" s="100">
        <v>598</v>
      </c>
      <c r="N97" s="40"/>
      <c r="O97" s="40"/>
      <c r="P97" s="40"/>
      <c r="Q97" s="85"/>
      <c r="R97" s="32"/>
      <c r="S97" s="32"/>
      <c r="T97" s="32"/>
      <c r="U97" s="86"/>
      <c r="V97" s="32"/>
      <c r="W97" s="32"/>
      <c r="X97" s="32"/>
      <c r="Y97" s="32"/>
      <c r="Z97" s="32"/>
      <c r="AB97" s="9"/>
      <c r="AC97" s="9"/>
    </row>
    <row r="98" spans="1:29" s="14" customFormat="1" ht="111.75" customHeight="1" outlineLevel="1">
      <c r="A98" s="123" t="s">
        <v>68</v>
      </c>
      <c r="B98" s="203"/>
      <c r="C98" s="58" t="s">
        <v>326</v>
      </c>
      <c r="D98" s="52" t="s">
        <v>29</v>
      </c>
      <c r="E98" s="117">
        <v>1</v>
      </c>
      <c r="F98" s="117">
        <v>0</v>
      </c>
      <c r="G98" s="203"/>
      <c r="H98" s="206"/>
      <c r="I98" s="100">
        <v>555</v>
      </c>
      <c r="J98" s="100">
        <v>309</v>
      </c>
      <c r="K98" s="54">
        <f t="shared" si="2"/>
        <v>-246</v>
      </c>
      <c r="L98" s="245" t="s">
        <v>430</v>
      </c>
      <c r="M98" s="100">
        <v>309</v>
      </c>
      <c r="N98" s="40"/>
      <c r="O98" s="40"/>
      <c r="P98" s="40"/>
      <c r="Q98" s="85"/>
      <c r="R98" s="32"/>
      <c r="S98" s="32"/>
      <c r="T98" s="32"/>
      <c r="U98" s="86"/>
      <c r="V98" s="32"/>
      <c r="W98" s="32"/>
      <c r="X98" s="32"/>
      <c r="Y98" s="32"/>
      <c r="Z98" s="32"/>
      <c r="AB98" s="9"/>
      <c r="AC98" s="9"/>
    </row>
    <row r="99" spans="1:29" s="14" customFormat="1" ht="89.25" customHeight="1" outlineLevel="1">
      <c r="A99" s="123" t="s">
        <v>69</v>
      </c>
      <c r="B99" s="203"/>
      <c r="C99" s="58" t="s">
        <v>327</v>
      </c>
      <c r="D99" s="52" t="s">
        <v>29</v>
      </c>
      <c r="E99" s="117">
        <v>1</v>
      </c>
      <c r="F99" s="117">
        <v>1</v>
      </c>
      <c r="G99" s="203"/>
      <c r="H99" s="206"/>
      <c r="I99" s="100">
        <v>628</v>
      </c>
      <c r="J99" s="100">
        <v>628</v>
      </c>
      <c r="K99" s="54">
        <f t="shared" si="2"/>
        <v>0</v>
      </c>
      <c r="L99" s="246"/>
      <c r="M99" s="100">
        <v>628</v>
      </c>
      <c r="N99" s="40"/>
      <c r="O99" s="40"/>
      <c r="P99" s="40"/>
      <c r="Q99" s="85"/>
      <c r="R99" s="32"/>
      <c r="S99" s="32"/>
      <c r="T99" s="32"/>
      <c r="U99" s="86"/>
      <c r="V99" s="32"/>
      <c r="W99" s="32"/>
      <c r="X99" s="32"/>
      <c r="Y99" s="32"/>
      <c r="Z99" s="32"/>
      <c r="AB99" s="9"/>
      <c r="AC99" s="9"/>
    </row>
    <row r="100" spans="1:29" s="14" customFormat="1" ht="84" customHeight="1" outlineLevel="1">
      <c r="A100" s="123" t="s">
        <v>70</v>
      </c>
      <c r="B100" s="203"/>
      <c r="C100" s="58" t="s">
        <v>328</v>
      </c>
      <c r="D100" s="52" t="s">
        <v>29</v>
      </c>
      <c r="E100" s="117">
        <v>1</v>
      </c>
      <c r="F100" s="117">
        <v>1</v>
      </c>
      <c r="G100" s="203"/>
      <c r="H100" s="206"/>
      <c r="I100" s="100">
        <v>1878</v>
      </c>
      <c r="J100" s="100">
        <v>1241</v>
      </c>
      <c r="K100" s="54">
        <f t="shared" si="2"/>
        <v>-637</v>
      </c>
      <c r="L100" s="245" t="s">
        <v>430</v>
      </c>
      <c r="M100" s="100">
        <v>1241</v>
      </c>
      <c r="N100" s="40"/>
      <c r="O100" s="40"/>
      <c r="P100" s="40"/>
      <c r="Q100" s="85"/>
      <c r="R100" s="32"/>
      <c r="S100" s="32"/>
      <c r="T100" s="32"/>
      <c r="U100" s="86"/>
      <c r="V100" s="32"/>
      <c r="W100" s="32"/>
      <c r="X100" s="32"/>
      <c r="Y100" s="32"/>
      <c r="Z100" s="32"/>
      <c r="AB100" s="9"/>
      <c r="AC100" s="9"/>
    </row>
    <row r="101" spans="1:29" s="14" customFormat="1" ht="81" customHeight="1" outlineLevel="1">
      <c r="A101" s="123" t="s">
        <v>71</v>
      </c>
      <c r="B101" s="203"/>
      <c r="C101" s="58" t="s">
        <v>250</v>
      </c>
      <c r="D101" s="52" t="s">
        <v>29</v>
      </c>
      <c r="E101" s="117">
        <v>1</v>
      </c>
      <c r="F101" s="117">
        <v>1</v>
      </c>
      <c r="G101" s="203"/>
      <c r="H101" s="206"/>
      <c r="I101" s="100">
        <v>231</v>
      </c>
      <c r="J101" s="100">
        <v>231</v>
      </c>
      <c r="K101" s="54">
        <f t="shared" si="2"/>
        <v>0</v>
      </c>
      <c r="L101" s="246"/>
      <c r="M101" s="100">
        <v>231</v>
      </c>
      <c r="N101" s="40"/>
      <c r="O101" s="40"/>
      <c r="P101" s="40"/>
      <c r="Q101" s="85"/>
      <c r="R101" s="32"/>
      <c r="S101" s="32"/>
      <c r="T101" s="32"/>
      <c r="U101" s="86"/>
      <c r="V101" s="32"/>
      <c r="W101" s="32"/>
      <c r="X101" s="32"/>
      <c r="Y101" s="32"/>
      <c r="Z101" s="32"/>
      <c r="AB101" s="9"/>
      <c r="AC101" s="9"/>
    </row>
    <row r="102" spans="1:29" s="14" customFormat="1" ht="80.25" customHeight="1" outlineLevel="1">
      <c r="A102" s="123" t="s">
        <v>72</v>
      </c>
      <c r="B102" s="203"/>
      <c r="C102" s="58" t="s">
        <v>331</v>
      </c>
      <c r="D102" s="52" t="s">
        <v>29</v>
      </c>
      <c r="E102" s="117">
        <v>1</v>
      </c>
      <c r="F102" s="117">
        <v>0</v>
      </c>
      <c r="G102" s="203"/>
      <c r="H102" s="206"/>
      <c r="I102" s="100">
        <v>316</v>
      </c>
      <c r="J102" s="100">
        <v>316</v>
      </c>
      <c r="K102" s="54">
        <f t="shared" si="2"/>
        <v>0</v>
      </c>
      <c r="L102" s="246"/>
      <c r="M102" s="100">
        <v>316</v>
      </c>
      <c r="N102" s="40"/>
      <c r="O102" s="40"/>
      <c r="P102" s="40"/>
      <c r="Q102" s="85"/>
      <c r="R102" s="32"/>
      <c r="S102" s="32"/>
      <c r="T102" s="32"/>
      <c r="U102" s="86"/>
      <c r="V102" s="32"/>
      <c r="W102" s="32"/>
      <c r="X102" s="32"/>
      <c r="Y102" s="32"/>
      <c r="Z102" s="32"/>
      <c r="AB102" s="9"/>
      <c r="AC102" s="9"/>
    </row>
    <row r="103" spans="1:29" s="14" customFormat="1" ht="69.95" customHeight="1" outlineLevel="1">
      <c r="A103" s="123" t="s">
        <v>208</v>
      </c>
      <c r="B103" s="203"/>
      <c r="C103" s="58" t="s">
        <v>332</v>
      </c>
      <c r="D103" s="52" t="s">
        <v>29</v>
      </c>
      <c r="E103" s="117">
        <v>1</v>
      </c>
      <c r="F103" s="117">
        <v>0</v>
      </c>
      <c r="G103" s="203"/>
      <c r="H103" s="206"/>
      <c r="I103" s="100">
        <v>572</v>
      </c>
      <c r="J103" s="100">
        <v>416</v>
      </c>
      <c r="K103" s="54">
        <f t="shared" si="2"/>
        <v>-156</v>
      </c>
      <c r="L103" s="245" t="s">
        <v>430</v>
      </c>
      <c r="M103" s="100">
        <v>416</v>
      </c>
      <c r="N103" s="40"/>
      <c r="O103" s="40"/>
      <c r="P103" s="40"/>
      <c r="Q103" s="85"/>
      <c r="R103" s="32"/>
      <c r="S103" s="32"/>
      <c r="T103" s="32"/>
      <c r="U103" s="86"/>
      <c r="V103" s="32"/>
      <c r="W103" s="32"/>
      <c r="X103" s="32"/>
      <c r="Y103" s="32"/>
      <c r="Z103" s="32"/>
      <c r="AB103" s="9"/>
      <c r="AC103" s="9"/>
    </row>
    <row r="104" spans="1:29" s="14" customFormat="1" ht="69.95" customHeight="1" outlineLevel="1">
      <c r="A104" s="123" t="s">
        <v>209</v>
      </c>
      <c r="B104" s="203"/>
      <c r="C104" s="58" t="s">
        <v>333</v>
      </c>
      <c r="D104" s="52" t="s">
        <v>29</v>
      </c>
      <c r="E104" s="117">
        <v>1</v>
      </c>
      <c r="F104" s="117">
        <v>1</v>
      </c>
      <c r="G104" s="203"/>
      <c r="H104" s="206"/>
      <c r="I104" s="100">
        <v>1160</v>
      </c>
      <c r="J104" s="100">
        <v>1160</v>
      </c>
      <c r="K104" s="54">
        <f t="shared" si="2"/>
        <v>0</v>
      </c>
      <c r="L104" s="246"/>
      <c r="M104" s="100">
        <v>1160</v>
      </c>
      <c r="N104" s="40"/>
      <c r="O104" s="40"/>
      <c r="P104" s="40"/>
      <c r="Q104" s="85"/>
      <c r="R104" s="32"/>
      <c r="S104" s="32"/>
      <c r="T104" s="32"/>
      <c r="U104" s="86"/>
      <c r="V104" s="32"/>
      <c r="W104" s="32"/>
      <c r="X104" s="32"/>
      <c r="Y104" s="32"/>
      <c r="Z104" s="32"/>
      <c r="AB104" s="9"/>
      <c r="AC104" s="9"/>
    </row>
    <row r="105" spans="1:29" s="14" customFormat="1" ht="69.95" customHeight="1" outlineLevel="1">
      <c r="A105" s="123" t="s">
        <v>210</v>
      </c>
      <c r="B105" s="203"/>
      <c r="C105" s="58" t="s">
        <v>343</v>
      </c>
      <c r="D105" s="52" t="s">
        <v>29</v>
      </c>
      <c r="E105" s="117">
        <v>1</v>
      </c>
      <c r="F105" s="117">
        <v>0</v>
      </c>
      <c r="G105" s="203"/>
      <c r="H105" s="206"/>
      <c r="I105" s="100">
        <v>2915</v>
      </c>
      <c r="J105" s="100">
        <v>1166</v>
      </c>
      <c r="K105" s="37">
        <f t="shared" si="2"/>
        <v>-1749</v>
      </c>
      <c r="L105" s="227" t="s">
        <v>430</v>
      </c>
      <c r="M105" s="100">
        <v>1166</v>
      </c>
      <c r="N105" s="40"/>
      <c r="O105" s="40"/>
      <c r="P105" s="40"/>
      <c r="Q105" s="85"/>
      <c r="R105" s="32"/>
      <c r="S105" s="32"/>
      <c r="T105" s="32"/>
      <c r="U105" s="86"/>
      <c r="V105" s="32"/>
      <c r="W105" s="32"/>
      <c r="X105" s="32"/>
      <c r="Y105" s="32"/>
      <c r="Z105" s="32"/>
      <c r="AB105" s="9"/>
      <c r="AC105" s="9"/>
    </row>
    <row r="106" spans="1:29" ht="22.5" customHeight="1">
      <c r="A106" s="118" t="s">
        <v>78</v>
      </c>
      <c r="B106" s="203"/>
      <c r="C106" s="47" t="s">
        <v>39</v>
      </c>
      <c r="D106" s="43" t="s">
        <v>32</v>
      </c>
      <c r="E106" s="119">
        <f>E107+E131</f>
        <v>67</v>
      </c>
      <c r="F106" s="119">
        <f>F107+F131</f>
        <v>59</v>
      </c>
      <c r="G106" s="203"/>
      <c r="H106" s="206"/>
      <c r="I106" s="119">
        <v>169897</v>
      </c>
      <c r="J106" s="119">
        <f>J107+J131+J176</f>
        <v>168370.81699999998</v>
      </c>
      <c r="K106" s="119">
        <f>J106-I106</f>
        <v>-1526.1830000000191</v>
      </c>
      <c r="L106" s="110"/>
      <c r="M106" s="119">
        <f>M107+M131+M176</f>
        <v>168370.81699999998</v>
      </c>
      <c r="N106" s="40"/>
      <c r="O106" s="40"/>
      <c r="P106" s="40"/>
      <c r="Q106" s="85"/>
      <c r="R106" s="32"/>
      <c r="S106" s="32"/>
      <c r="T106" s="32"/>
      <c r="U106" s="86"/>
      <c r="V106" s="32"/>
      <c r="W106" s="32"/>
      <c r="X106" s="32"/>
      <c r="Y106" s="32"/>
      <c r="Z106" s="32"/>
    </row>
    <row r="107" spans="1:29" ht="22.5" customHeight="1">
      <c r="A107" s="120" t="s">
        <v>52</v>
      </c>
      <c r="B107" s="203"/>
      <c r="C107" s="124" t="s">
        <v>39</v>
      </c>
      <c r="D107" s="62" t="s">
        <v>32</v>
      </c>
      <c r="E107" s="122">
        <f>SUM(E108:E130)</f>
        <v>23</v>
      </c>
      <c r="F107" s="122">
        <f>SUM(F108:F130)</f>
        <v>23</v>
      </c>
      <c r="G107" s="203"/>
      <c r="H107" s="206"/>
      <c r="I107" s="122">
        <f>SUM(I108:I130)</f>
        <v>157554.514</v>
      </c>
      <c r="J107" s="122">
        <f>SUM(J108:J130)</f>
        <v>157554.514</v>
      </c>
      <c r="K107" s="37">
        <f t="shared" ref="K107:K175" si="3">J107-I107</f>
        <v>0</v>
      </c>
      <c r="L107" s="110"/>
      <c r="M107" s="122">
        <f>SUM(M108:M130)</f>
        <v>157554.514</v>
      </c>
      <c r="N107" s="40"/>
      <c r="O107" s="40"/>
      <c r="P107" s="40"/>
      <c r="Q107" s="85"/>
      <c r="R107" s="32"/>
      <c r="S107" s="32"/>
      <c r="T107" s="32"/>
      <c r="U107" s="86"/>
      <c r="V107" s="32"/>
      <c r="W107" s="32"/>
      <c r="X107" s="32"/>
      <c r="Y107" s="32"/>
      <c r="Z107" s="32"/>
    </row>
    <row r="108" spans="1:29" ht="69.95" customHeight="1" outlineLevel="1">
      <c r="A108" s="123" t="s">
        <v>136</v>
      </c>
      <c r="B108" s="203"/>
      <c r="C108" s="58" t="s">
        <v>373</v>
      </c>
      <c r="D108" s="52" t="s">
        <v>32</v>
      </c>
      <c r="E108" s="117">
        <v>1</v>
      </c>
      <c r="F108" s="117">
        <v>1</v>
      </c>
      <c r="G108" s="203"/>
      <c r="H108" s="206"/>
      <c r="I108" s="100">
        <v>5456.65</v>
      </c>
      <c r="J108" s="100">
        <v>5456.65</v>
      </c>
      <c r="K108" s="37">
        <f t="shared" si="3"/>
        <v>0</v>
      </c>
      <c r="L108" s="68"/>
      <c r="M108" s="100">
        <v>5456.65</v>
      </c>
      <c r="N108" s="40"/>
      <c r="O108" s="40"/>
      <c r="P108" s="40"/>
      <c r="Q108" s="85"/>
      <c r="R108" s="32"/>
      <c r="S108" s="32"/>
      <c r="T108" s="32"/>
      <c r="U108" s="86"/>
      <c r="V108" s="32"/>
      <c r="W108" s="32"/>
      <c r="X108" s="32"/>
      <c r="Y108" s="32"/>
      <c r="Z108" s="32"/>
    </row>
    <row r="109" spans="1:29" ht="115.5" customHeight="1" outlineLevel="1">
      <c r="A109" s="123" t="s">
        <v>137</v>
      </c>
      <c r="B109" s="203"/>
      <c r="C109" s="111" t="s">
        <v>374</v>
      </c>
      <c r="D109" s="52" t="s">
        <v>32</v>
      </c>
      <c r="E109" s="117">
        <v>1</v>
      </c>
      <c r="F109" s="117">
        <v>1</v>
      </c>
      <c r="G109" s="203"/>
      <c r="H109" s="206"/>
      <c r="I109" s="100">
        <v>7938.5</v>
      </c>
      <c r="J109" s="100">
        <v>7938.5</v>
      </c>
      <c r="K109" s="37">
        <f t="shared" si="3"/>
        <v>0</v>
      </c>
      <c r="L109" s="109"/>
      <c r="M109" s="100">
        <v>7938.5</v>
      </c>
      <c r="N109" s="40"/>
      <c r="O109" s="40"/>
      <c r="P109" s="40"/>
      <c r="Q109" s="85"/>
      <c r="R109" s="32"/>
      <c r="S109" s="32"/>
      <c r="T109" s="32"/>
      <c r="U109" s="86"/>
      <c r="V109" s="32"/>
      <c r="W109" s="32"/>
      <c r="X109" s="32"/>
      <c r="Y109" s="32"/>
      <c r="Z109" s="32"/>
    </row>
    <row r="110" spans="1:29" ht="93" customHeight="1" outlineLevel="1">
      <c r="A110" s="123" t="s">
        <v>253</v>
      </c>
      <c r="B110" s="203"/>
      <c r="C110" s="111" t="s">
        <v>375</v>
      </c>
      <c r="D110" s="52" t="s">
        <v>32</v>
      </c>
      <c r="E110" s="117">
        <v>1</v>
      </c>
      <c r="F110" s="117">
        <v>1</v>
      </c>
      <c r="G110" s="203"/>
      <c r="H110" s="206"/>
      <c r="I110" s="100">
        <v>6486.84</v>
      </c>
      <c r="J110" s="100">
        <v>6486.84</v>
      </c>
      <c r="K110" s="37">
        <f t="shared" si="3"/>
        <v>0</v>
      </c>
      <c r="L110" s="110"/>
      <c r="M110" s="100">
        <v>6486.84</v>
      </c>
      <c r="N110" s="40"/>
      <c r="O110" s="40"/>
      <c r="P110" s="40"/>
      <c r="Q110" s="85"/>
      <c r="R110" s="32"/>
      <c r="S110" s="32"/>
      <c r="T110" s="32"/>
      <c r="U110" s="86"/>
      <c r="V110" s="32"/>
      <c r="W110" s="32"/>
      <c r="X110" s="32"/>
      <c r="Y110" s="32"/>
      <c r="Z110" s="32"/>
    </row>
    <row r="111" spans="1:29" ht="84" customHeight="1" outlineLevel="1">
      <c r="A111" s="123" t="s">
        <v>254</v>
      </c>
      <c r="B111" s="203"/>
      <c r="C111" s="111" t="s">
        <v>376</v>
      </c>
      <c r="D111" s="52" t="s">
        <v>32</v>
      </c>
      <c r="E111" s="117">
        <v>1</v>
      </c>
      <c r="F111" s="117">
        <v>1</v>
      </c>
      <c r="G111" s="203"/>
      <c r="H111" s="206"/>
      <c r="I111" s="100">
        <v>5740.134</v>
      </c>
      <c r="J111" s="100">
        <v>5740.134</v>
      </c>
      <c r="K111" s="37">
        <f t="shared" si="3"/>
        <v>0</v>
      </c>
      <c r="L111" s="110"/>
      <c r="M111" s="100">
        <v>5740.134</v>
      </c>
      <c r="N111" s="40"/>
      <c r="O111" s="40"/>
      <c r="P111" s="40"/>
      <c r="Q111" s="85"/>
      <c r="R111" s="32"/>
      <c r="S111" s="32"/>
      <c r="T111" s="32"/>
      <c r="U111" s="86"/>
      <c r="V111" s="32"/>
      <c r="W111" s="32"/>
      <c r="X111" s="32"/>
      <c r="Y111" s="32"/>
      <c r="Z111" s="32"/>
    </row>
    <row r="112" spans="1:29" ht="69.95" customHeight="1" outlineLevel="1">
      <c r="A112" s="123" t="s">
        <v>255</v>
      </c>
      <c r="B112" s="203"/>
      <c r="C112" s="111" t="s">
        <v>377</v>
      </c>
      <c r="D112" s="52" t="s">
        <v>32</v>
      </c>
      <c r="E112" s="117">
        <v>1</v>
      </c>
      <c r="F112" s="117">
        <v>1</v>
      </c>
      <c r="G112" s="203"/>
      <c r="H112" s="206"/>
      <c r="I112" s="100">
        <v>4416.55</v>
      </c>
      <c r="J112" s="100">
        <v>4416.55</v>
      </c>
      <c r="K112" s="37">
        <f t="shared" si="3"/>
        <v>0</v>
      </c>
      <c r="L112" s="110"/>
      <c r="M112" s="100">
        <v>4416.55</v>
      </c>
      <c r="N112" s="40"/>
      <c r="O112" s="40"/>
      <c r="P112" s="40"/>
      <c r="Q112" s="85"/>
      <c r="R112" s="32"/>
      <c r="S112" s="32"/>
      <c r="T112" s="32"/>
      <c r="U112" s="86"/>
      <c r="V112" s="32"/>
      <c r="W112" s="32"/>
      <c r="X112" s="32"/>
      <c r="Y112" s="32"/>
      <c r="Z112" s="32"/>
    </row>
    <row r="113" spans="1:29" ht="111.75" customHeight="1" outlineLevel="1">
      <c r="A113" s="123" t="s">
        <v>256</v>
      </c>
      <c r="B113" s="203"/>
      <c r="C113" s="111" t="s">
        <v>378</v>
      </c>
      <c r="D113" s="52" t="s">
        <v>32</v>
      </c>
      <c r="E113" s="117">
        <v>1</v>
      </c>
      <c r="F113" s="117">
        <v>1</v>
      </c>
      <c r="G113" s="203"/>
      <c r="H113" s="206"/>
      <c r="I113" s="100">
        <v>7156.75</v>
      </c>
      <c r="J113" s="100">
        <v>7156.75</v>
      </c>
      <c r="K113" s="37">
        <f t="shared" si="3"/>
        <v>0</v>
      </c>
      <c r="L113" s="110"/>
      <c r="M113" s="100">
        <v>7156.75</v>
      </c>
      <c r="N113" s="40"/>
      <c r="O113" s="40"/>
      <c r="P113" s="40"/>
      <c r="Q113" s="85"/>
      <c r="R113" s="32"/>
      <c r="S113" s="32"/>
      <c r="T113" s="32"/>
      <c r="U113" s="86"/>
      <c r="V113" s="32"/>
      <c r="W113" s="32"/>
      <c r="X113" s="32"/>
      <c r="Y113" s="32"/>
      <c r="Z113" s="32"/>
    </row>
    <row r="114" spans="1:29" ht="69.95" customHeight="1" outlineLevel="1">
      <c r="A114" s="123" t="s">
        <v>257</v>
      </c>
      <c r="B114" s="203"/>
      <c r="C114" s="111" t="s">
        <v>379</v>
      </c>
      <c r="D114" s="52" t="s">
        <v>32</v>
      </c>
      <c r="E114" s="117">
        <v>1</v>
      </c>
      <c r="F114" s="117">
        <v>1</v>
      </c>
      <c r="G114" s="203"/>
      <c r="H114" s="206"/>
      <c r="I114" s="100">
        <v>4561.75</v>
      </c>
      <c r="J114" s="100">
        <v>4561.75</v>
      </c>
      <c r="K114" s="37">
        <f t="shared" si="3"/>
        <v>0</v>
      </c>
      <c r="L114" s="110"/>
      <c r="M114" s="100">
        <v>4561.75</v>
      </c>
      <c r="N114" s="40"/>
      <c r="O114" s="40"/>
      <c r="P114" s="40"/>
      <c r="Q114" s="85"/>
      <c r="R114" s="32"/>
      <c r="S114" s="32"/>
      <c r="T114" s="32"/>
      <c r="U114" s="86"/>
      <c r="V114" s="32"/>
      <c r="W114" s="32"/>
      <c r="X114" s="32"/>
      <c r="Y114" s="32"/>
      <c r="Z114" s="32"/>
    </row>
    <row r="115" spans="1:29" ht="69.95" customHeight="1" outlineLevel="1">
      <c r="A115" s="123" t="s">
        <v>258</v>
      </c>
      <c r="B115" s="203"/>
      <c r="C115" s="111" t="s">
        <v>380</v>
      </c>
      <c r="D115" s="52" t="s">
        <v>32</v>
      </c>
      <c r="E115" s="117">
        <v>1</v>
      </c>
      <c r="F115" s="117">
        <v>1</v>
      </c>
      <c r="G115" s="203"/>
      <c r="H115" s="206"/>
      <c r="I115" s="100">
        <v>10366.9</v>
      </c>
      <c r="J115" s="100">
        <v>10366.9</v>
      </c>
      <c r="K115" s="37">
        <f t="shared" si="3"/>
        <v>0</v>
      </c>
      <c r="L115" s="110"/>
      <c r="M115" s="100">
        <v>10366.9</v>
      </c>
      <c r="N115" s="40"/>
      <c r="O115" s="40"/>
      <c r="P115" s="40"/>
      <c r="Q115" s="85"/>
      <c r="R115" s="32"/>
      <c r="S115" s="32"/>
      <c r="T115" s="32"/>
      <c r="U115" s="86"/>
      <c r="V115" s="32"/>
      <c r="W115" s="32"/>
      <c r="X115" s="32"/>
      <c r="Y115" s="32"/>
      <c r="Z115" s="32"/>
    </row>
    <row r="116" spans="1:29" ht="69.95" customHeight="1" outlineLevel="1">
      <c r="A116" s="123" t="s">
        <v>259</v>
      </c>
      <c r="B116" s="203"/>
      <c r="C116" s="111" t="s">
        <v>381</v>
      </c>
      <c r="D116" s="52" t="s">
        <v>32</v>
      </c>
      <c r="E116" s="117">
        <v>1</v>
      </c>
      <c r="F116" s="117">
        <v>1</v>
      </c>
      <c r="G116" s="203"/>
      <c r="H116" s="206"/>
      <c r="I116" s="100">
        <v>5245.23</v>
      </c>
      <c r="J116" s="100">
        <v>5245.23</v>
      </c>
      <c r="K116" s="37">
        <f t="shared" si="3"/>
        <v>0</v>
      </c>
      <c r="L116" s="110"/>
      <c r="M116" s="100">
        <v>5245.23</v>
      </c>
      <c r="N116" s="40"/>
      <c r="O116" s="40"/>
      <c r="P116" s="40"/>
      <c r="Q116" s="85"/>
      <c r="R116" s="32"/>
      <c r="S116" s="32"/>
      <c r="T116" s="32"/>
      <c r="U116" s="86"/>
      <c r="V116" s="32"/>
      <c r="W116" s="32"/>
      <c r="X116" s="32"/>
      <c r="Y116" s="32"/>
      <c r="Z116" s="32"/>
    </row>
    <row r="117" spans="1:29" ht="69.95" customHeight="1" outlineLevel="1">
      <c r="A117" s="123" t="s">
        <v>260</v>
      </c>
      <c r="B117" s="203"/>
      <c r="C117" s="111" t="s">
        <v>382</v>
      </c>
      <c r="D117" s="52" t="s">
        <v>32</v>
      </c>
      <c r="E117" s="117">
        <v>1</v>
      </c>
      <c r="F117" s="117">
        <v>1</v>
      </c>
      <c r="G117" s="203"/>
      <c r="H117" s="206"/>
      <c r="I117" s="100">
        <v>5146.32</v>
      </c>
      <c r="J117" s="100">
        <v>5146.32</v>
      </c>
      <c r="K117" s="37">
        <f t="shared" si="3"/>
        <v>0</v>
      </c>
      <c r="L117" s="110"/>
      <c r="M117" s="100">
        <v>5146.32</v>
      </c>
      <c r="N117" s="40"/>
      <c r="O117" s="40"/>
      <c r="P117" s="40"/>
      <c r="Q117" s="85"/>
      <c r="R117" s="32"/>
      <c r="S117" s="32"/>
      <c r="T117" s="32"/>
      <c r="U117" s="86"/>
      <c r="V117" s="32"/>
      <c r="W117" s="32"/>
      <c r="X117" s="32"/>
      <c r="Y117" s="32"/>
      <c r="Z117" s="32"/>
    </row>
    <row r="118" spans="1:29" ht="69.95" customHeight="1" outlineLevel="1">
      <c r="A118" s="123" t="s">
        <v>261</v>
      </c>
      <c r="B118" s="203"/>
      <c r="C118" s="111" t="s">
        <v>383</v>
      </c>
      <c r="D118" s="52" t="s">
        <v>32</v>
      </c>
      <c r="E118" s="117">
        <v>1</v>
      </c>
      <c r="F118" s="117">
        <v>1</v>
      </c>
      <c r="G118" s="203"/>
      <c r="H118" s="206"/>
      <c r="I118" s="100">
        <v>5187.8500000000004</v>
      </c>
      <c r="J118" s="100">
        <v>5187.8500000000004</v>
      </c>
      <c r="K118" s="37">
        <f t="shared" si="3"/>
        <v>0</v>
      </c>
      <c r="L118" s="110"/>
      <c r="M118" s="100">
        <v>5187.8500000000004</v>
      </c>
      <c r="N118" s="40"/>
      <c r="O118" s="40"/>
      <c r="P118" s="40"/>
      <c r="Q118" s="85"/>
      <c r="R118" s="32"/>
      <c r="S118" s="32"/>
      <c r="T118" s="32"/>
      <c r="U118" s="86"/>
      <c r="V118" s="32"/>
      <c r="W118" s="32"/>
      <c r="X118" s="32"/>
      <c r="Y118" s="32"/>
      <c r="Z118" s="32"/>
    </row>
    <row r="119" spans="1:29" ht="69.95" customHeight="1" outlineLevel="1">
      <c r="A119" s="123" t="s">
        <v>262</v>
      </c>
      <c r="B119" s="203"/>
      <c r="C119" s="111" t="s">
        <v>384</v>
      </c>
      <c r="D119" s="52" t="s">
        <v>32</v>
      </c>
      <c r="E119" s="117">
        <v>1</v>
      </c>
      <c r="F119" s="117">
        <v>1</v>
      </c>
      <c r="G119" s="203"/>
      <c r="H119" s="206"/>
      <c r="I119" s="100">
        <v>6936.8</v>
      </c>
      <c r="J119" s="100">
        <v>6936.8</v>
      </c>
      <c r="K119" s="37">
        <f t="shared" si="3"/>
        <v>0</v>
      </c>
      <c r="L119" s="110"/>
      <c r="M119" s="100">
        <v>6936.8</v>
      </c>
      <c r="N119" s="40"/>
      <c r="O119" s="40"/>
      <c r="P119" s="40"/>
      <c r="Q119" s="85"/>
      <c r="R119" s="32"/>
      <c r="S119" s="32"/>
      <c r="T119" s="32"/>
      <c r="U119" s="86"/>
      <c r="V119" s="32"/>
      <c r="W119" s="32"/>
      <c r="X119" s="32"/>
      <c r="Y119" s="32"/>
      <c r="Z119" s="32"/>
    </row>
    <row r="120" spans="1:29" s="14" customFormat="1" ht="69.95" customHeight="1" outlineLevel="1">
      <c r="A120" s="123" t="s">
        <v>263</v>
      </c>
      <c r="B120" s="203"/>
      <c r="C120" s="111" t="s">
        <v>385</v>
      </c>
      <c r="D120" s="52" t="s">
        <v>32</v>
      </c>
      <c r="E120" s="117">
        <v>1</v>
      </c>
      <c r="F120" s="117">
        <v>1</v>
      </c>
      <c r="G120" s="203"/>
      <c r="H120" s="206"/>
      <c r="I120" s="100">
        <v>5744.03</v>
      </c>
      <c r="J120" s="100">
        <v>5744.03</v>
      </c>
      <c r="K120" s="37">
        <f t="shared" si="3"/>
        <v>0</v>
      </c>
      <c r="L120" s="110"/>
      <c r="M120" s="100">
        <v>5744.03</v>
      </c>
      <c r="N120" s="40"/>
      <c r="O120" s="40"/>
      <c r="P120" s="40"/>
      <c r="Q120" s="85"/>
      <c r="R120" s="32"/>
      <c r="S120" s="32"/>
      <c r="T120" s="32"/>
      <c r="U120" s="86"/>
      <c r="V120" s="32"/>
      <c r="W120" s="32"/>
      <c r="X120" s="32"/>
      <c r="Y120" s="32"/>
      <c r="Z120" s="32"/>
      <c r="AB120" s="9"/>
      <c r="AC120" s="9"/>
    </row>
    <row r="121" spans="1:29" s="14" customFormat="1" ht="80.25" customHeight="1" outlineLevel="1">
      <c r="A121" s="123" t="s">
        <v>579</v>
      </c>
      <c r="B121" s="203"/>
      <c r="C121" s="111" t="s">
        <v>386</v>
      </c>
      <c r="D121" s="52" t="s">
        <v>32</v>
      </c>
      <c r="E121" s="117">
        <v>1</v>
      </c>
      <c r="F121" s="117">
        <v>1</v>
      </c>
      <c r="G121" s="203"/>
      <c r="H121" s="206"/>
      <c r="I121" s="100">
        <v>7938.54</v>
      </c>
      <c r="J121" s="100">
        <v>7938.54</v>
      </c>
      <c r="K121" s="37">
        <f t="shared" si="3"/>
        <v>0</v>
      </c>
      <c r="L121" s="110"/>
      <c r="M121" s="100">
        <v>7938.54</v>
      </c>
      <c r="N121" s="40"/>
      <c r="O121" s="40"/>
      <c r="P121" s="40"/>
      <c r="Q121" s="85"/>
      <c r="R121" s="32"/>
      <c r="S121" s="32"/>
      <c r="T121" s="32"/>
      <c r="U121" s="86"/>
      <c r="V121" s="32"/>
      <c r="W121" s="32"/>
      <c r="X121" s="32"/>
      <c r="Y121" s="32"/>
      <c r="Z121" s="32"/>
      <c r="AB121" s="9"/>
      <c r="AC121" s="9"/>
    </row>
    <row r="122" spans="1:29" s="14" customFormat="1" ht="81.75" customHeight="1" outlineLevel="1">
      <c r="A122" s="123" t="s">
        <v>580</v>
      </c>
      <c r="B122" s="203"/>
      <c r="C122" s="111" t="s">
        <v>387</v>
      </c>
      <c r="D122" s="52" t="s">
        <v>32</v>
      </c>
      <c r="E122" s="117">
        <v>1</v>
      </c>
      <c r="F122" s="117">
        <v>1</v>
      </c>
      <c r="G122" s="203"/>
      <c r="H122" s="206"/>
      <c r="I122" s="100">
        <v>7794.21</v>
      </c>
      <c r="J122" s="100">
        <v>7794.21</v>
      </c>
      <c r="K122" s="37">
        <f t="shared" si="3"/>
        <v>0</v>
      </c>
      <c r="L122" s="110"/>
      <c r="M122" s="100">
        <v>7794.21</v>
      </c>
      <c r="N122" s="40"/>
      <c r="O122" s="40"/>
      <c r="P122" s="40"/>
      <c r="Q122" s="85"/>
      <c r="R122" s="32"/>
      <c r="S122" s="32"/>
      <c r="T122" s="32"/>
      <c r="U122" s="86"/>
      <c r="V122" s="32"/>
      <c r="W122" s="32"/>
      <c r="X122" s="32"/>
      <c r="Y122" s="32"/>
      <c r="Z122" s="32"/>
      <c r="AB122" s="9"/>
      <c r="AC122" s="9"/>
    </row>
    <row r="123" spans="1:29" s="14" customFormat="1" ht="69.95" customHeight="1" outlineLevel="1">
      <c r="A123" s="123" t="s">
        <v>581</v>
      </c>
      <c r="B123" s="203"/>
      <c r="C123" s="111" t="s">
        <v>388</v>
      </c>
      <c r="D123" s="52" t="s">
        <v>32</v>
      </c>
      <c r="E123" s="117">
        <v>1</v>
      </c>
      <c r="F123" s="117">
        <v>1</v>
      </c>
      <c r="G123" s="203"/>
      <c r="H123" s="206"/>
      <c r="I123" s="100">
        <v>6504.03</v>
      </c>
      <c r="J123" s="100">
        <v>6504.03</v>
      </c>
      <c r="K123" s="37">
        <f t="shared" si="3"/>
        <v>0</v>
      </c>
      <c r="L123" s="110"/>
      <c r="M123" s="100">
        <v>6504.03</v>
      </c>
      <c r="N123" s="40"/>
      <c r="O123" s="40"/>
      <c r="P123" s="40"/>
      <c r="Q123" s="85"/>
      <c r="R123" s="32"/>
      <c r="S123" s="32"/>
      <c r="T123" s="32"/>
      <c r="U123" s="86"/>
      <c r="V123" s="32"/>
      <c r="W123" s="32"/>
      <c r="X123" s="32"/>
      <c r="Y123" s="32"/>
      <c r="Z123" s="32"/>
      <c r="AB123" s="9"/>
      <c r="AC123" s="9"/>
    </row>
    <row r="124" spans="1:29" s="14" customFormat="1" ht="69.95" customHeight="1" outlineLevel="1">
      <c r="A124" s="123" t="s">
        <v>582</v>
      </c>
      <c r="B124" s="203"/>
      <c r="C124" s="111" t="s">
        <v>389</v>
      </c>
      <c r="D124" s="52" t="s">
        <v>32</v>
      </c>
      <c r="E124" s="117">
        <v>1</v>
      </c>
      <c r="F124" s="117">
        <v>1</v>
      </c>
      <c r="G124" s="203"/>
      <c r="H124" s="206"/>
      <c r="I124" s="100">
        <v>8044.54</v>
      </c>
      <c r="J124" s="100">
        <v>8044.54</v>
      </c>
      <c r="K124" s="37">
        <f t="shared" si="3"/>
        <v>0</v>
      </c>
      <c r="L124" s="110"/>
      <c r="M124" s="100">
        <v>8044.54</v>
      </c>
      <c r="N124" s="40"/>
      <c r="O124" s="40"/>
      <c r="P124" s="40"/>
      <c r="Q124" s="85"/>
      <c r="R124" s="32"/>
      <c r="S124" s="32"/>
      <c r="T124" s="32"/>
      <c r="U124" s="86"/>
      <c r="V124" s="32"/>
      <c r="W124" s="32"/>
      <c r="X124" s="32"/>
      <c r="Y124" s="32"/>
      <c r="Z124" s="32"/>
      <c r="AB124" s="9"/>
      <c r="AC124" s="9"/>
    </row>
    <row r="125" spans="1:29" s="14" customFormat="1" ht="69.95" customHeight="1" outlineLevel="1">
      <c r="A125" s="123" t="s">
        <v>583</v>
      </c>
      <c r="B125" s="203"/>
      <c r="C125" s="111" t="s">
        <v>390</v>
      </c>
      <c r="D125" s="52" t="s">
        <v>32</v>
      </c>
      <c r="E125" s="117">
        <v>1</v>
      </c>
      <c r="F125" s="117">
        <v>1</v>
      </c>
      <c r="G125" s="203"/>
      <c r="H125" s="206"/>
      <c r="I125" s="100">
        <v>9544.15</v>
      </c>
      <c r="J125" s="100">
        <v>9544.15</v>
      </c>
      <c r="K125" s="37">
        <f t="shared" si="3"/>
        <v>0</v>
      </c>
      <c r="L125" s="110"/>
      <c r="M125" s="100">
        <v>9544.15</v>
      </c>
      <c r="N125" s="40"/>
      <c r="O125" s="40"/>
      <c r="P125" s="40"/>
      <c r="Q125" s="85"/>
      <c r="R125" s="32"/>
      <c r="S125" s="32"/>
      <c r="T125" s="32"/>
      <c r="U125" s="86"/>
      <c r="V125" s="32"/>
      <c r="W125" s="32"/>
      <c r="X125" s="32"/>
      <c r="Y125" s="32"/>
      <c r="Z125" s="32"/>
      <c r="AB125" s="9"/>
      <c r="AC125" s="9"/>
    </row>
    <row r="126" spans="1:29" s="14" customFormat="1" ht="69.95" customHeight="1" outlineLevel="1">
      <c r="A126" s="123" t="s">
        <v>584</v>
      </c>
      <c r="B126" s="203"/>
      <c r="C126" s="111" t="s">
        <v>391</v>
      </c>
      <c r="D126" s="52" t="s">
        <v>32</v>
      </c>
      <c r="E126" s="117">
        <v>1</v>
      </c>
      <c r="F126" s="117">
        <v>1</v>
      </c>
      <c r="G126" s="203"/>
      <c r="H126" s="206"/>
      <c r="I126" s="100">
        <v>5124.6099999999997</v>
      </c>
      <c r="J126" s="100">
        <v>5124.6099999999997</v>
      </c>
      <c r="K126" s="37">
        <f t="shared" si="3"/>
        <v>0</v>
      </c>
      <c r="L126" s="110"/>
      <c r="M126" s="100">
        <v>5124.6099999999997</v>
      </c>
      <c r="N126" s="40"/>
      <c r="O126" s="40"/>
      <c r="P126" s="40"/>
      <c r="Q126" s="85"/>
      <c r="R126" s="32"/>
      <c r="S126" s="32"/>
      <c r="T126" s="32"/>
      <c r="U126" s="86"/>
      <c r="V126" s="32"/>
      <c r="W126" s="32"/>
      <c r="X126" s="32"/>
      <c r="Y126" s="32"/>
      <c r="Z126" s="32"/>
      <c r="AB126" s="9"/>
      <c r="AC126" s="9"/>
    </row>
    <row r="127" spans="1:29" s="14" customFormat="1" ht="69.95" customHeight="1" outlineLevel="1">
      <c r="A127" s="123" t="s">
        <v>585</v>
      </c>
      <c r="B127" s="203"/>
      <c r="C127" s="111" t="s">
        <v>392</v>
      </c>
      <c r="D127" s="52" t="s">
        <v>32</v>
      </c>
      <c r="E127" s="117">
        <v>1</v>
      </c>
      <c r="F127" s="117">
        <v>1</v>
      </c>
      <c r="G127" s="203"/>
      <c r="H127" s="206"/>
      <c r="I127" s="100">
        <v>8976.18</v>
      </c>
      <c r="J127" s="100">
        <v>8976.18</v>
      </c>
      <c r="K127" s="37">
        <f t="shared" si="3"/>
        <v>0</v>
      </c>
      <c r="L127" s="110"/>
      <c r="M127" s="100">
        <v>8976.18</v>
      </c>
      <c r="N127" s="40"/>
      <c r="O127" s="40"/>
      <c r="P127" s="40"/>
      <c r="Q127" s="85"/>
      <c r="R127" s="32"/>
      <c r="S127" s="32"/>
      <c r="T127" s="32"/>
      <c r="U127" s="86"/>
      <c r="V127" s="32"/>
      <c r="W127" s="32"/>
      <c r="X127" s="32"/>
      <c r="Y127" s="32"/>
      <c r="Z127" s="32"/>
      <c r="AB127" s="9"/>
      <c r="AC127" s="9"/>
    </row>
    <row r="128" spans="1:29" s="14" customFormat="1" ht="69.95" customHeight="1" outlineLevel="1">
      <c r="A128" s="123" t="s">
        <v>586</v>
      </c>
      <c r="B128" s="203"/>
      <c r="C128" s="111" t="s">
        <v>393</v>
      </c>
      <c r="D128" s="52" t="s">
        <v>32</v>
      </c>
      <c r="E128" s="117">
        <v>1</v>
      </c>
      <c r="F128" s="117">
        <v>1</v>
      </c>
      <c r="G128" s="203"/>
      <c r="H128" s="206"/>
      <c r="I128" s="100">
        <v>14964.53</v>
      </c>
      <c r="J128" s="100">
        <v>14964.53</v>
      </c>
      <c r="K128" s="37">
        <f t="shared" si="3"/>
        <v>0</v>
      </c>
      <c r="L128" s="110"/>
      <c r="M128" s="100">
        <v>14964.53</v>
      </c>
      <c r="N128" s="40"/>
      <c r="O128" s="40"/>
      <c r="P128" s="40"/>
      <c r="Q128" s="85"/>
      <c r="R128" s="32"/>
      <c r="S128" s="32"/>
      <c r="T128" s="32"/>
      <c r="U128" s="86"/>
      <c r="V128" s="32"/>
      <c r="W128" s="32"/>
      <c r="X128" s="32"/>
      <c r="Y128" s="32"/>
      <c r="Z128" s="32"/>
      <c r="AB128" s="9"/>
      <c r="AC128" s="9"/>
    </row>
    <row r="129" spans="1:29" s="14" customFormat="1" ht="99" customHeight="1" outlineLevel="1">
      <c r="A129" s="123" t="s">
        <v>587</v>
      </c>
      <c r="B129" s="203"/>
      <c r="C129" s="111" t="s">
        <v>394</v>
      </c>
      <c r="D129" s="52" t="s">
        <v>32</v>
      </c>
      <c r="E129" s="117">
        <v>1</v>
      </c>
      <c r="F129" s="117">
        <v>1</v>
      </c>
      <c r="G129" s="203"/>
      <c r="H129" s="206"/>
      <c r="I129" s="100">
        <v>7518.72</v>
      </c>
      <c r="J129" s="100">
        <v>7518.72</v>
      </c>
      <c r="K129" s="37">
        <f t="shared" si="3"/>
        <v>0</v>
      </c>
      <c r="L129" s="110"/>
      <c r="M129" s="100">
        <v>7518.72</v>
      </c>
      <c r="N129" s="40"/>
      <c r="O129" s="40"/>
      <c r="P129" s="40"/>
      <c r="Q129" s="85"/>
      <c r="R129" s="32"/>
      <c r="S129" s="32"/>
      <c r="T129" s="32"/>
      <c r="U129" s="86"/>
      <c r="V129" s="32"/>
      <c r="W129" s="32"/>
      <c r="X129" s="32"/>
      <c r="Y129" s="32"/>
      <c r="Z129" s="32"/>
      <c r="AB129" s="9"/>
      <c r="AC129" s="9"/>
    </row>
    <row r="130" spans="1:29" s="14" customFormat="1" ht="52.5" customHeight="1" outlineLevel="1">
      <c r="A130" s="123" t="s">
        <v>588</v>
      </c>
      <c r="B130" s="203"/>
      <c r="C130" s="111" t="s">
        <v>395</v>
      </c>
      <c r="D130" s="52" t="s">
        <v>32</v>
      </c>
      <c r="E130" s="117">
        <v>1</v>
      </c>
      <c r="F130" s="117">
        <v>1</v>
      </c>
      <c r="G130" s="203"/>
      <c r="H130" s="206"/>
      <c r="I130" s="100">
        <v>760.7</v>
      </c>
      <c r="J130" s="100">
        <v>760.7</v>
      </c>
      <c r="K130" s="37">
        <f t="shared" si="3"/>
        <v>0</v>
      </c>
      <c r="L130" s="110"/>
      <c r="M130" s="100">
        <v>760.7</v>
      </c>
      <c r="N130" s="40"/>
      <c r="O130" s="40"/>
      <c r="P130" s="40"/>
      <c r="Q130" s="85"/>
      <c r="R130" s="32"/>
      <c r="S130" s="32"/>
      <c r="T130" s="32"/>
      <c r="U130" s="86"/>
      <c r="V130" s="32"/>
      <c r="W130" s="32"/>
      <c r="X130" s="32"/>
      <c r="Y130" s="32"/>
      <c r="Z130" s="32"/>
      <c r="AB130" s="9"/>
      <c r="AC130" s="9"/>
    </row>
    <row r="131" spans="1:29" ht="18" customHeight="1">
      <c r="A131" s="46" t="s">
        <v>53</v>
      </c>
      <c r="B131" s="203"/>
      <c r="C131" s="115" t="s">
        <v>112</v>
      </c>
      <c r="D131" s="43" t="s">
        <v>32</v>
      </c>
      <c r="E131" s="119">
        <f>E132+E143+E154+E165+E176</f>
        <v>44</v>
      </c>
      <c r="F131" s="119">
        <f>F132+F143+F154+F165+F176</f>
        <v>36</v>
      </c>
      <c r="G131" s="203"/>
      <c r="H131" s="206"/>
      <c r="I131" s="119">
        <v>6673</v>
      </c>
      <c r="J131" s="119">
        <f>J132+J143+J154+J165</f>
        <v>5149.3029999999999</v>
      </c>
      <c r="K131" s="35">
        <v>-1526</v>
      </c>
      <c r="L131" s="110"/>
      <c r="M131" s="119">
        <f>M132+M143+M154+M165</f>
        <v>5149.3029999999999</v>
      </c>
      <c r="N131" s="40"/>
      <c r="O131" s="40"/>
      <c r="P131" s="40"/>
      <c r="Q131" s="85"/>
      <c r="R131" s="32"/>
      <c r="S131" s="32"/>
      <c r="T131" s="32"/>
      <c r="U131" s="86"/>
      <c r="V131" s="32"/>
      <c r="W131" s="32"/>
      <c r="X131" s="32"/>
      <c r="Y131" s="32"/>
      <c r="Z131" s="32"/>
    </row>
    <row r="132" spans="1:29" ht="21.75" customHeight="1">
      <c r="A132" s="50" t="s">
        <v>155</v>
      </c>
      <c r="B132" s="203"/>
      <c r="C132" s="121" t="s">
        <v>114</v>
      </c>
      <c r="D132" s="62" t="s">
        <v>32</v>
      </c>
      <c r="E132" s="53">
        <f>SUM(E133:E142)</f>
        <v>10</v>
      </c>
      <c r="F132" s="53">
        <f>SUM(F133:F142)</f>
        <v>10</v>
      </c>
      <c r="G132" s="203"/>
      <c r="H132" s="206"/>
      <c r="I132" s="53">
        <f>SUM(I133:I142)</f>
        <v>1915</v>
      </c>
      <c r="J132" s="53">
        <f>SUM(J133:J142)</f>
        <v>1915</v>
      </c>
      <c r="K132" s="37">
        <f t="shared" si="3"/>
        <v>0</v>
      </c>
      <c r="L132" s="110"/>
      <c r="M132" s="53">
        <f>SUM(M133:M142)</f>
        <v>1915</v>
      </c>
      <c r="N132" s="40"/>
      <c r="O132" s="40"/>
      <c r="P132" s="40"/>
      <c r="Q132" s="85"/>
      <c r="R132" s="32"/>
      <c r="S132" s="32"/>
      <c r="T132" s="32"/>
      <c r="U132" s="86"/>
      <c r="V132" s="32"/>
      <c r="W132" s="32"/>
      <c r="X132" s="32"/>
      <c r="Y132" s="32"/>
      <c r="Z132" s="32"/>
    </row>
    <row r="133" spans="1:29" ht="69.95" customHeight="1" outlineLevel="1">
      <c r="A133" s="57" t="s">
        <v>157</v>
      </c>
      <c r="B133" s="203"/>
      <c r="C133" s="111" t="s">
        <v>396</v>
      </c>
      <c r="D133" s="52" t="s">
        <v>32</v>
      </c>
      <c r="E133" s="54">
        <v>1</v>
      </c>
      <c r="F133" s="54">
        <v>1</v>
      </c>
      <c r="G133" s="203"/>
      <c r="H133" s="206"/>
      <c r="I133" s="69">
        <v>53</v>
      </c>
      <c r="J133" s="69">
        <v>53</v>
      </c>
      <c r="K133" s="37">
        <f t="shared" si="3"/>
        <v>0</v>
      </c>
      <c r="L133" s="110"/>
      <c r="M133" s="69">
        <v>53</v>
      </c>
      <c r="N133" s="40"/>
      <c r="O133" s="40"/>
      <c r="P133" s="40"/>
      <c r="Q133" s="85"/>
      <c r="R133" s="32"/>
      <c r="S133" s="32"/>
      <c r="T133" s="32"/>
      <c r="U133" s="86"/>
      <c r="V133" s="32"/>
      <c r="W133" s="32"/>
      <c r="X133" s="32"/>
      <c r="Y133" s="32"/>
      <c r="Z133" s="32"/>
    </row>
    <row r="134" spans="1:29" ht="69.95" customHeight="1" outlineLevel="1">
      <c r="A134" s="57" t="s">
        <v>158</v>
      </c>
      <c r="B134" s="203"/>
      <c r="C134" s="111" t="s">
        <v>397</v>
      </c>
      <c r="D134" s="52" t="s">
        <v>32</v>
      </c>
      <c r="E134" s="54">
        <v>1</v>
      </c>
      <c r="F134" s="54">
        <v>1</v>
      </c>
      <c r="G134" s="203"/>
      <c r="H134" s="206"/>
      <c r="I134" s="69">
        <v>14</v>
      </c>
      <c r="J134" s="69">
        <v>14</v>
      </c>
      <c r="K134" s="37">
        <f t="shared" si="3"/>
        <v>0</v>
      </c>
      <c r="L134" s="110"/>
      <c r="M134" s="69">
        <v>14</v>
      </c>
      <c r="N134" s="40"/>
      <c r="O134" s="40"/>
      <c r="P134" s="40"/>
      <c r="Q134" s="85"/>
      <c r="R134" s="32"/>
      <c r="S134" s="32"/>
      <c r="T134" s="32"/>
      <c r="U134" s="86"/>
      <c r="V134" s="32"/>
      <c r="W134" s="32"/>
      <c r="X134" s="32"/>
      <c r="Y134" s="32"/>
      <c r="Z134" s="32"/>
    </row>
    <row r="135" spans="1:29" ht="69.95" customHeight="1" outlineLevel="1">
      <c r="A135" s="57" t="s">
        <v>159</v>
      </c>
      <c r="B135" s="203"/>
      <c r="C135" s="111" t="s">
        <v>398</v>
      </c>
      <c r="D135" s="52" t="s">
        <v>32</v>
      </c>
      <c r="E135" s="54">
        <v>1</v>
      </c>
      <c r="F135" s="54">
        <v>1</v>
      </c>
      <c r="G135" s="203"/>
      <c r="H135" s="206"/>
      <c r="I135" s="69">
        <v>196</v>
      </c>
      <c r="J135" s="69">
        <v>196</v>
      </c>
      <c r="K135" s="37">
        <f t="shared" si="3"/>
        <v>0</v>
      </c>
      <c r="L135" s="110"/>
      <c r="M135" s="69">
        <v>196</v>
      </c>
      <c r="N135" s="40"/>
      <c r="O135" s="40"/>
      <c r="P135" s="40"/>
      <c r="Q135" s="85"/>
      <c r="R135" s="32"/>
      <c r="S135" s="32"/>
      <c r="T135" s="32"/>
      <c r="U135" s="86"/>
      <c r="V135" s="32"/>
      <c r="W135" s="32"/>
      <c r="X135" s="32"/>
      <c r="Y135" s="32"/>
      <c r="Z135" s="32"/>
    </row>
    <row r="136" spans="1:29" ht="69.95" customHeight="1" outlineLevel="1">
      <c r="A136" s="57" t="s">
        <v>160</v>
      </c>
      <c r="B136" s="203"/>
      <c r="C136" s="111" t="s">
        <v>399</v>
      </c>
      <c r="D136" s="52" t="s">
        <v>32</v>
      </c>
      <c r="E136" s="54">
        <v>1</v>
      </c>
      <c r="F136" s="54">
        <v>1</v>
      </c>
      <c r="G136" s="203"/>
      <c r="H136" s="206"/>
      <c r="I136" s="69">
        <v>149</v>
      </c>
      <c r="J136" s="69">
        <v>149</v>
      </c>
      <c r="K136" s="37">
        <f t="shared" si="3"/>
        <v>0</v>
      </c>
      <c r="L136" s="110"/>
      <c r="M136" s="69">
        <v>149</v>
      </c>
      <c r="N136" s="40"/>
      <c r="O136" s="40"/>
      <c r="P136" s="40"/>
      <c r="Q136" s="85"/>
      <c r="R136" s="32"/>
      <c r="S136" s="32"/>
      <c r="T136" s="32"/>
      <c r="U136" s="86"/>
      <c r="V136" s="32"/>
      <c r="W136" s="32"/>
      <c r="X136" s="32"/>
      <c r="Y136" s="32"/>
      <c r="Z136" s="32"/>
    </row>
    <row r="137" spans="1:29" ht="69.95" customHeight="1" outlineLevel="1">
      <c r="A137" s="57" t="s">
        <v>161</v>
      </c>
      <c r="B137" s="203"/>
      <c r="C137" s="111" t="s">
        <v>400</v>
      </c>
      <c r="D137" s="52" t="s">
        <v>32</v>
      </c>
      <c r="E137" s="54">
        <v>1</v>
      </c>
      <c r="F137" s="54">
        <v>1</v>
      </c>
      <c r="G137" s="203"/>
      <c r="H137" s="206"/>
      <c r="I137" s="100">
        <v>108</v>
      </c>
      <c r="J137" s="100">
        <v>108</v>
      </c>
      <c r="K137" s="37">
        <f t="shared" si="3"/>
        <v>0</v>
      </c>
      <c r="L137" s="110"/>
      <c r="M137" s="100">
        <v>108</v>
      </c>
      <c r="N137" s="40"/>
      <c r="O137" s="40"/>
      <c r="P137" s="40"/>
      <c r="Q137" s="85"/>
      <c r="R137" s="32"/>
      <c r="S137" s="32"/>
      <c r="T137" s="32"/>
      <c r="U137" s="86"/>
      <c r="V137" s="32"/>
      <c r="W137" s="32"/>
      <c r="X137" s="32"/>
      <c r="Y137" s="32"/>
      <c r="Z137" s="32"/>
    </row>
    <row r="138" spans="1:29" ht="83.25" customHeight="1" outlineLevel="1">
      <c r="A138" s="57" t="s">
        <v>162</v>
      </c>
      <c r="B138" s="203"/>
      <c r="C138" s="111" t="s">
        <v>401</v>
      </c>
      <c r="D138" s="52" t="s">
        <v>32</v>
      </c>
      <c r="E138" s="54">
        <v>1</v>
      </c>
      <c r="F138" s="54">
        <v>1</v>
      </c>
      <c r="G138" s="203"/>
      <c r="H138" s="206"/>
      <c r="I138" s="100">
        <v>215</v>
      </c>
      <c r="J138" s="100">
        <v>215</v>
      </c>
      <c r="K138" s="37">
        <f t="shared" si="3"/>
        <v>0</v>
      </c>
      <c r="L138" s="68"/>
      <c r="M138" s="100">
        <v>215</v>
      </c>
      <c r="N138" s="40"/>
      <c r="O138" s="40"/>
      <c r="P138" s="40"/>
      <c r="Q138" s="85"/>
      <c r="R138" s="32"/>
      <c r="S138" s="32"/>
      <c r="T138" s="32"/>
      <c r="U138" s="86"/>
      <c r="V138" s="32"/>
      <c r="W138" s="32"/>
      <c r="X138" s="32"/>
      <c r="Y138" s="32"/>
      <c r="Z138" s="32"/>
    </row>
    <row r="139" spans="1:29" ht="94.5" customHeight="1" outlineLevel="1">
      <c r="A139" s="57" t="s">
        <v>163</v>
      </c>
      <c r="B139" s="203"/>
      <c r="C139" s="111" t="s">
        <v>402</v>
      </c>
      <c r="D139" s="52" t="s">
        <v>32</v>
      </c>
      <c r="E139" s="54">
        <v>1</v>
      </c>
      <c r="F139" s="54">
        <v>1</v>
      </c>
      <c r="G139" s="203"/>
      <c r="H139" s="206"/>
      <c r="I139" s="100">
        <v>335</v>
      </c>
      <c r="J139" s="100">
        <v>335</v>
      </c>
      <c r="K139" s="37">
        <f t="shared" si="3"/>
        <v>0</v>
      </c>
      <c r="L139" s="108"/>
      <c r="M139" s="100">
        <v>335</v>
      </c>
      <c r="N139" s="40"/>
      <c r="O139" s="40"/>
      <c r="P139" s="40"/>
      <c r="Q139" s="85"/>
      <c r="R139" s="32"/>
      <c r="S139" s="32"/>
      <c r="T139" s="32"/>
      <c r="U139" s="86"/>
      <c r="V139" s="32"/>
      <c r="W139" s="32"/>
      <c r="X139" s="32"/>
      <c r="Y139" s="32"/>
      <c r="Z139" s="32"/>
    </row>
    <row r="140" spans="1:29" s="14" customFormat="1" ht="94.5" customHeight="1" outlineLevel="1">
      <c r="A140" s="57" t="s">
        <v>164</v>
      </c>
      <c r="B140" s="203"/>
      <c r="C140" s="111" t="s">
        <v>403</v>
      </c>
      <c r="D140" s="52" t="s">
        <v>32</v>
      </c>
      <c r="E140" s="54">
        <v>1</v>
      </c>
      <c r="F140" s="54">
        <v>1</v>
      </c>
      <c r="G140" s="203"/>
      <c r="H140" s="206"/>
      <c r="I140" s="100">
        <v>320</v>
      </c>
      <c r="J140" s="100">
        <v>320</v>
      </c>
      <c r="K140" s="37">
        <f t="shared" si="3"/>
        <v>0</v>
      </c>
      <c r="L140" s="108"/>
      <c r="M140" s="100">
        <v>320</v>
      </c>
      <c r="N140" s="40"/>
      <c r="O140" s="40"/>
      <c r="P140" s="40"/>
      <c r="Q140" s="85"/>
      <c r="R140" s="32"/>
      <c r="S140" s="32"/>
      <c r="T140" s="32"/>
      <c r="U140" s="86"/>
      <c r="V140" s="32"/>
      <c r="W140" s="32"/>
      <c r="X140" s="32"/>
      <c r="Y140" s="32"/>
      <c r="Z140" s="32"/>
      <c r="AB140" s="9"/>
      <c r="AC140" s="9"/>
    </row>
    <row r="141" spans="1:29" s="14" customFormat="1" ht="75" customHeight="1" outlineLevel="1">
      <c r="A141" s="57" t="s">
        <v>563</v>
      </c>
      <c r="B141" s="203"/>
      <c r="C141" s="111" t="s">
        <v>404</v>
      </c>
      <c r="D141" s="52" t="s">
        <v>32</v>
      </c>
      <c r="E141" s="54">
        <v>1</v>
      </c>
      <c r="F141" s="54">
        <v>1</v>
      </c>
      <c r="G141" s="203"/>
      <c r="H141" s="206"/>
      <c r="I141" s="100">
        <v>255</v>
      </c>
      <c r="J141" s="100">
        <v>255</v>
      </c>
      <c r="K141" s="37">
        <f t="shared" si="3"/>
        <v>0</v>
      </c>
      <c r="L141" s="108"/>
      <c r="M141" s="100">
        <v>255</v>
      </c>
      <c r="N141" s="40"/>
      <c r="O141" s="40"/>
      <c r="P141" s="40"/>
      <c r="Q141" s="85"/>
      <c r="R141" s="32"/>
      <c r="S141" s="32"/>
      <c r="T141" s="32"/>
      <c r="U141" s="86"/>
      <c r="V141" s="32"/>
      <c r="W141" s="32"/>
      <c r="X141" s="32"/>
      <c r="Y141" s="32"/>
      <c r="Z141" s="32"/>
      <c r="AB141" s="9"/>
      <c r="AC141" s="9"/>
    </row>
    <row r="142" spans="1:29" ht="96" customHeight="1" outlineLevel="1">
      <c r="A142" s="57" t="s">
        <v>564</v>
      </c>
      <c r="B142" s="203"/>
      <c r="C142" s="111" t="s">
        <v>405</v>
      </c>
      <c r="D142" s="52" t="s">
        <v>32</v>
      </c>
      <c r="E142" s="54">
        <v>1</v>
      </c>
      <c r="F142" s="54">
        <v>1</v>
      </c>
      <c r="G142" s="203"/>
      <c r="H142" s="206"/>
      <c r="I142" s="100">
        <v>270</v>
      </c>
      <c r="J142" s="100">
        <v>270</v>
      </c>
      <c r="K142" s="37">
        <f t="shared" si="3"/>
        <v>0</v>
      </c>
      <c r="L142" s="49"/>
      <c r="M142" s="100">
        <v>270</v>
      </c>
      <c r="N142" s="40"/>
      <c r="O142" s="40"/>
      <c r="P142" s="40"/>
      <c r="Q142" s="85"/>
      <c r="R142" s="32"/>
      <c r="S142" s="32"/>
      <c r="T142" s="32"/>
      <c r="U142" s="86"/>
      <c r="V142" s="32"/>
      <c r="W142" s="32"/>
      <c r="X142" s="32"/>
      <c r="Y142" s="32"/>
      <c r="Z142" s="32"/>
    </row>
    <row r="143" spans="1:29" ht="26.25" customHeight="1">
      <c r="A143" s="50" t="s">
        <v>598</v>
      </c>
      <c r="B143" s="203"/>
      <c r="C143" s="121" t="s">
        <v>113</v>
      </c>
      <c r="D143" s="62" t="s">
        <v>32</v>
      </c>
      <c r="E143" s="63">
        <f>SUM(E144:E153)</f>
        <v>10</v>
      </c>
      <c r="F143" s="63">
        <f>SUM(F144:F153)</f>
        <v>10</v>
      </c>
      <c r="G143" s="203"/>
      <c r="H143" s="206"/>
      <c r="I143" s="63">
        <f>SUM(I144:I153)</f>
        <v>1785</v>
      </c>
      <c r="J143" s="63">
        <f>SUM(J144:J153)</f>
        <v>1785</v>
      </c>
      <c r="K143" s="37">
        <f t="shared" si="3"/>
        <v>0</v>
      </c>
      <c r="L143" s="49"/>
      <c r="M143" s="63">
        <f>SUM(M144:M153)</f>
        <v>1785</v>
      </c>
      <c r="N143" s="40"/>
      <c r="O143" s="40"/>
      <c r="P143" s="40"/>
      <c r="Q143" s="85"/>
      <c r="R143" s="32"/>
      <c r="S143" s="32"/>
      <c r="T143" s="32"/>
      <c r="U143" s="86"/>
      <c r="V143" s="32"/>
      <c r="W143" s="32"/>
      <c r="X143" s="32"/>
      <c r="Y143" s="32"/>
      <c r="Z143" s="32"/>
    </row>
    <row r="144" spans="1:29" ht="69.95" customHeight="1" outlineLevel="1">
      <c r="A144" s="57" t="s">
        <v>166</v>
      </c>
      <c r="B144" s="203"/>
      <c r="C144" s="111" t="s">
        <v>396</v>
      </c>
      <c r="D144" s="52" t="s">
        <v>32</v>
      </c>
      <c r="E144" s="54">
        <v>1</v>
      </c>
      <c r="F144" s="54">
        <v>1</v>
      </c>
      <c r="G144" s="203"/>
      <c r="H144" s="206"/>
      <c r="I144" s="100">
        <v>52</v>
      </c>
      <c r="J144" s="100">
        <v>52</v>
      </c>
      <c r="K144" s="37">
        <f t="shared" si="3"/>
        <v>0</v>
      </c>
      <c r="L144" s="49"/>
      <c r="M144" s="100">
        <v>52</v>
      </c>
      <c r="N144" s="40"/>
      <c r="O144" s="40"/>
      <c r="P144" s="40"/>
      <c r="Q144" s="85"/>
      <c r="R144" s="32"/>
      <c r="S144" s="32"/>
      <c r="T144" s="32"/>
      <c r="U144" s="86"/>
      <c r="V144" s="32"/>
      <c r="W144" s="32"/>
      <c r="X144" s="32"/>
      <c r="Y144" s="32"/>
      <c r="Z144" s="32"/>
    </row>
    <row r="145" spans="1:29" ht="69.95" customHeight="1" outlineLevel="1">
      <c r="A145" s="57" t="s">
        <v>167</v>
      </c>
      <c r="B145" s="203"/>
      <c r="C145" s="111" t="s">
        <v>399</v>
      </c>
      <c r="D145" s="52" t="s">
        <v>32</v>
      </c>
      <c r="E145" s="54">
        <v>1</v>
      </c>
      <c r="F145" s="54">
        <v>1</v>
      </c>
      <c r="G145" s="203"/>
      <c r="H145" s="206"/>
      <c r="I145" s="100">
        <v>150</v>
      </c>
      <c r="J145" s="100">
        <v>150</v>
      </c>
      <c r="K145" s="37">
        <f t="shared" si="3"/>
        <v>0</v>
      </c>
      <c r="L145" s="49"/>
      <c r="M145" s="100">
        <v>150</v>
      </c>
      <c r="N145" s="40"/>
      <c r="O145" s="40"/>
      <c r="P145" s="40"/>
      <c r="Q145" s="85"/>
      <c r="R145" s="32"/>
      <c r="S145" s="32"/>
      <c r="T145" s="32"/>
      <c r="U145" s="86"/>
      <c r="V145" s="32"/>
      <c r="W145" s="32"/>
      <c r="X145" s="32"/>
      <c r="Y145" s="32"/>
      <c r="Z145" s="32"/>
    </row>
    <row r="146" spans="1:29" ht="69.95" customHeight="1" outlineLevel="1">
      <c r="A146" s="57" t="s">
        <v>168</v>
      </c>
      <c r="B146" s="203"/>
      <c r="C146" s="111" t="s">
        <v>400</v>
      </c>
      <c r="D146" s="52" t="s">
        <v>32</v>
      </c>
      <c r="E146" s="54">
        <v>1</v>
      </c>
      <c r="F146" s="54">
        <v>1</v>
      </c>
      <c r="G146" s="203"/>
      <c r="H146" s="206"/>
      <c r="I146" s="100">
        <v>108</v>
      </c>
      <c r="J146" s="100">
        <v>108</v>
      </c>
      <c r="K146" s="37">
        <f t="shared" si="3"/>
        <v>0</v>
      </c>
      <c r="L146" s="110"/>
      <c r="M146" s="100">
        <v>108</v>
      </c>
      <c r="N146" s="40"/>
      <c r="O146" s="40"/>
      <c r="P146" s="40"/>
      <c r="Q146" s="85"/>
      <c r="R146" s="32"/>
      <c r="S146" s="32"/>
      <c r="T146" s="32"/>
      <c r="U146" s="86"/>
      <c r="V146" s="32"/>
      <c r="W146" s="32"/>
      <c r="X146" s="32"/>
      <c r="Y146" s="32"/>
      <c r="Z146" s="32"/>
    </row>
    <row r="147" spans="1:29" ht="69.95" customHeight="1" outlineLevel="1">
      <c r="A147" s="57" t="s">
        <v>169</v>
      </c>
      <c r="B147" s="203"/>
      <c r="C147" s="111" t="s">
        <v>397</v>
      </c>
      <c r="D147" s="52" t="s">
        <v>32</v>
      </c>
      <c r="E147" s="54">
        <v>1</v>
      </c>
      <c r="F147" s="54">
        <v>1</v>
      </c>
      <c r="G147" s="203"/>
      <c r="H147" s="206"/>
      <c r="I147" s="100">
        <v>14</v>
      </c>
      <c r="J147" s="100">
        <v>14</v>
      </c>
      <c r="K147" s="37">
        <f t="shared" si="3"/>
        <v>0</v>
      </c>
      <c r="L147" s="125"/>
      <c r="M147" s="100">
        <v>14</v>
      </c>
      <c r="N147" s="40"/>
      <c r="O147" s="40"/>
      <c r="P147" s="40"/>
      <c r="Q147" s="85"/>
      <c r="R147" s="32"/>
      <c r="S147" s="32"/>
      <c r="T147" s="32"/>
      <c r="U147" s="86"/>
      <c r="V147" s="32"/>
      <c r="W147" s="32"/>
      <c r="X147" s="32"/>
      <c r="Y147" s="32"/>
      <c r="Z147" s="32"/>
    </row>
    <row r="148" spans="1:29" ht="69.95" customHeight="1" outlineLevel="1">
      <c r="A148" s="57" t="s">
        <v>170</v>
      </c>
      <c r="B148" s="203"/>
      <c r="C148" s="58" t="s">
        <v>398</v>
      </c>
      <c r="D148" s="52" t="s">
        <v>32</v>
      </c>
      <c r="E148" s="54">
        <v>1</v>
      </c>
      <c r="F148" s="54">
        <v>1</v>
      </c>
      <c r="G148" s="203"/>
      <c r="H148" s="206"/>
      <c r="I148" s="100">
        <v>196</v>
      </c>
      <c r="J148" s="100">
        <v>196</v>
      </c>
      <c r="K148" s="37">
        <f t="shared" si="3"/>
        <v>0</v>
      </c>
      <c r="L148" s="68"/>
      <c r="M148" s="100">
        <v>196</v>
      </c>
      <c r="N148" s="40"/>
      <c r="O148" s="40"/>
      <c r="P148" s="40"/>
      <c r="Q148" s="85"/>
      <c r="R148" s="32"/>
      <c r="S148" s="32"/>
      <c r="T148" s="32"/>
      <c r="U148" s="86"/>
      <c r="V148" s="32"/>
      <c r="W148" s="32"/>
      <c r="X148" s="32"/>
      <c r="Y148" s="32"/>
      <c r="Z148" s="32"/>
    </row>
    <row r="149" spans="1:29" ht="79.5" customHeight="1" outlineLevel="1">
      <c r="A149" s="57" t="s">
        <v>171</v>
      </c>
      <c r="B149" s="203"/>
      <c r="C149" s="58" t="s">
        <v>401</v>
      </c>
      <c r="D149" s="52" t="s">
        <v>32</v>
      </c>
      <c r="E149" s="54">
        <v>1</v>
      </c>
      <c r="F149" s="54">
        <v>1</v>
      </c>
      <c r="G149" s="203"/>
      <c r="H149" s="206"/>
      <c r="I149" s="100">
        <v>180</v>
      </c>
      <c r="J149" s="100">
        <v>180</v>
      </c>
      <c r="K149" s="37">
        <f t="shared" si="3"/>
        <v>0</v>
      </c>
      <c r="L149" s="55"/>
      <c r="M149" s="100">
        <v>180</v>
      </c>
      <c r="N149" s="40"/>
      <c r="O149" s="40"/>
      <c r="P149" s="40"/>
      <c r="Q149" s="85"/>
      <c r="R149" s="32"/>
      <c r="S149" s="32"/>
      <c r="T149" s="32"/>
      <c r="U149" s="86"/>
      <c r="V149" s="32"/>
      <c r="W149" s="32"/>
      <c r="X149" s="32"/>
      <c r="Y149" s="32"/>
      <c r="Z149" s="32"/>
    </row>
    <row r="150" spans="1:29" ht="99" customHeight="1" outlineLevel="1">
      <c r="A150" s="57" t="s">
        <v>172</v>
      </c>
      <c r="B150" s="203"/>
      <c r="C150" s="58" t="s">
        <v>402</v>
      </c>
      <c r="D150" s="52" t="s">
        <v>32</v>
      </c>
      <c r="E150" s="54">
        <v>1</v>
      </c>
      <c r="F150" s="54">
        <v>1</v>
      </c>
      <c r="G150" s="203"/>
      <c r="H150" s="206"/>
      <c r="I150" s="100">
        <v>300</v>
      </c>
      <c r="J150" s="100">
        <v>300</v>
      </c>
      <c r="K150" s="37">
        <f t="shared" si="3"/>
        <v>0</v>
      </c>
      <c r="L150" s="55"/>
      <c r="M150" s="100">
        <v>300</v>
      </c>
      <c r="N150" s="40"/>
      <c r="O150" s="40"/>
      <c r="P150" s="40"/>
      <c r="Q150" s="85"/>
      <c r="R150" s="32"/>
      <c r="S150" s="32"/>
      <c r="T150" s="32"/>
      <c r="U150" s="86"/>
      <c r="V150" s="32"/>
      <c r="W150" s="32"/>
      <c r="X150" s="32"/>
      <c r="Y150" s="32"/>
      <c r="Z150" s="32"/>
    </row>
    <row r="151" spans="1:29" s="14" customFormat="1" ht="81.75" customHeight="1" outlineLevel="1">
      <c r="A151" s="57" t="s">
        <v>173</v>
      </c>
      <c r="B151" s="203"/>
      <c r="C151" s="58" t="s">
        <v>403</v>
      </c>
      <c r="D151" s="52" t="s">
        <v>32</v>
      </c>
      <c r="E151" s="54">
        <v>1</v>
      </c>
      <c r="F151" s="54">
        <v>1</v>
      </c>
      <c r="G151" s="203"/>
      <c r="H151" s="206"/>
      <c r="I151" s="100">
        <v>300</v>
      </c>
      <c r="J151" s="100">
        <v>300</v>
      </c>
      <c r="K151" s="37">
        <f t="shared" si="3"/>
        <v>0</v>
      </c>
      <c r="L151" s="55"/>
      <c r="M151" s="100">
        <v>300</v>
      </c>
      <c r="N151" s="40"/>
      <c r="O151" s="40"/>
      <c r="P151" s="40"/>
      <c r="Q151" s="85"/>
      <c r="R151" s="32"/>
      <c r="S151" s="32"/>
      <c r="T151" s="32"/>
      <c r="U151" s="86"/>
      <c r="V151" s="32"/>
      <c r="W151" s="32"/>
      <c r="X151" s="32"/>
      <c r="Y151" s="32"/>
      <c r="Z151" s="32"/>
      <c r="AB151" s="9"/>
      <c r="AC151" s="9"/>
    </row>
    <row r="152" spans="1:29" s="14" customFormat="1" ht="81.75" customHeight="1" outlineLevel="1">
      <c r="A152" s="57" t="s">
        <v>565</v>
      </c>
      <c r="B152" s="203"/>
      <c r="C152" s="58" t="s">
        <v>404</v>
      </c>
      <c r="D152" s="52" t="s">
        <v>32</v>
      </c>
      <c r="E152" s="54">
        <v>1</v>
      </c>
      <c r="F152" s="54">
        <v>1</v>
      </c>
      <c r="G152" s="203"/>
      <c r="H152" s="206"/>
      <c r="I152" s="100">
        <v>235</v>
      </c>
      <c r="J152" s="100">
        <v>235</v>
      </c>
      <c r="K152" s="37">
        <f t="shared" si="3"/>
        <v>0</v>
      </c>
      <c r="L152" s="55"/>
      <c r="M152" s="100">
        <v>235</v>
      </c>
      <c r="N152" s="40"/>
      <c r="O152" s="40"/>
      <c r="P152" s="40"/>
      <c r="Q152" s="85"/>
      <c r="R152" s="32"/>
      <c r="S152" s="32"/>
      <c r="T152" s="32"/>
      <c r="U152" s="86"/>
      <c r="V152" s="32"/>
      <c r="W152" s="32"/>
      <c r="X152" s="32"/>
      <c r="Y152" s="32"/>
      <c r="Z152" s="32"/>
      <c r="AB152" s="9"/>
      <c r="AC152" s="9"/>
    </row>
    <row r="153" spans="1:29" ht="96.75" customHeight="1" outlineLevel="1">
      <c r="A153" s="57" t="s">
        <v>566</v>
      </c>
      <c r="B153" s="203"/>
      <c r="C153" s="95" t="s">
        <v>405</v>
      </c>
      <c r="D153" s="52" t="s">
        <v>32</v>
      </c>
      <c r="E153" s="54">
        <v>1</v>
      </c>
      <c r="F153" s="54">
        <v>1</v>
      </c>
      <c r="G153" s="203"/>
      <c r="H153" s="206"/>
      <c r="I153" s="100">
        <v>250</v>
      </c>
      <c r="J153" s="100">
        <v>250</v>
      </c>
      <c r="K153" s="37">
        <f t="shared" si="3"/>
        <v>0</v>
      </c>
      <c r="L153" s="55"/>
      <c r="M153" s="100">
        <v>250</v>
      </c>
      <c r="N153" s="40"/>
      <c r="O153" s="40"/>
      <c r="P153" s="40"/>
      <c r="Q153" s="85"/>
      <c r="R153" s="32"/>
      <c r="S153" s="32"/>
      <c r="T153" s="32"/>
      <c r="U153" s="86"/>
      <c r="V153" s="32"/>
      <c r="W153" s="32"/>
      <c r="X153" s="32"/>
      <c r="Y153" s="32"/>
      <c r="Z153" s="32"/>
    </row>
    <row r="154" spans="1:29" ht="22.5" customHeight="1">
      <c r="A154" s="50" t="s">
        <v>174</v>
      </c>
      <c r="B154" s="203"/>
      <c r="C154" s="121" t="s">
        <v>115</v>
      </c>
      <c r="D154" s="62" t="s">
        <v>32</v>
      </c>
      <c r="E154" s="63">
        <f>SUM(E155:E164)</f>
        <v>10</v>
      </c>
      <c r="F154" s="63">
        <f>SUM(F155:F164)</f>
        <v>6</v>
      </c>
      <c r="G154" s="203"/>
      <c r="H154" s="206"/>
      <c r="I154" s="63">
        <v>1542</v>
      </c>
      <c r="J154" s="63">
        <f>SUM(J155:J164)</f>
        <v>762.596</v>
      </c>
      <c r="K154" s="37">
        <v>-780</v>
      </c>
      <c r="L154" s="55"/>
      <c r="M154" s="63">
        <f>SUM(M155:M164)</f>
        <v>762.596</v>
      </c>
      <c r="N154" s="40"/>
      <c r="O154" s="40"/>
      <c r="P154" s="40"/>
      <c r="Q154" s="85"/>
      <c r="R154" s="32"/>
      <c r="S154" s="32"/>
      <c r="T154" s="32"/>
      <c r="U154" s="86"/>
      <c r="V154" s="32"/>
      <c r="W154" s="32"/>
      <c r="X154" s="32"/>
      <c r="Y154" s="32"/>
      <c r="Z154" s="32"/>
    </row>
    <row r="155" spans="1:29" ht="66.75" customHeight="1" outlineLevel="1">
      <c r="A155" s="57" t="s">
        <v>175</v>
      </c>
      <c r="B155" s="203"/>
      <c r="C155" s="111" t="s">
        <v>396</v>
      </c>
      <c r="D155" s="52" t="s">
        <v>32</v>
      </c>
      <c r="E155" s="59">
        <v>1</v>
      </c>
      <c r="F155" s="59">
        <v>1</v>
      </c>
      <c r="G155" s="203"/>
      <c r="H155" s="206"/>
      <c r="I155" s="126">
        <v>92.353999999999999</v>
      </c>
      <c r="J155" s="126">
        <v>92.353999999999999</v>
      </c>
      <c r="K155" s="37">
        <f t="shared" si="3"/>
        <v>0</v>
      </c>
      <c r="L155" s="55"/>
      <c r="M155" s="126">
        <v>92.353999999999999</v>
      </c>
      <c r="N155" s="40"/>
      <c r="O155" s="40"/>
      <c r="P155" s="40"/>
      <c r="Q155" s="85"/>
      <c r="R155" s="32"/>
      <c r="S155" s="32"/>
      <c r="T155" s="32"/>
      <c r="U155" s="86"/>
      <c r="V155" s="32"/>
      <c r="W155" s="32"/>
      <c r="X155" s="32"/>
      <c r="Y155" s="32"/>
      <c r="Z155" s="32"/>
    </row>
    <row r="156" spans="1:29" ht="63" customHeight="1" outlineLevel="1">
      <c r="A156" s="57" t="s">
        <v>176</v>
      </c>
      <c r="B156" s="203"/>
      <c r="C156" s="111" t="s">
        <v>397</v>
      </c>
      <c r="D156" s="52" t="s">
        <v>32</v>
      </c>
      <c r="E156" s="54">
        <v>1</v>
      </c>
      <c r="F156" s="54">
        <v>1</v>
      </c>
      <c r="G156" s="203"/>
      <c r="H156" s="206"/>
      <c r="I156" s="100">
        <v>97</v>
      </c>
      <c r="J156" s="100">
        <v>97</v>
      </c>
      <c r="K156" s="37">
        <f t="shared" si="3"/>
        <v>0</v>
      </c>
      <c r="L156" s="127"/>
      <c r="M156" s="100">
        <v>97</v>
      </c>
      <c r="N156" s="40"/>
      <c r="O156" s="40"/>
      <c r="P156" s="40"/>
      <c r="Q156" s="85"/>
      <c r="R156" s="32"/>
      <c r="S156" s="32"/>
      <c r="T156" s="32"/>
      <c r="U156" s="86"/>
      <c r="V156" s="32"/>
      <c r="W156" s="32"/>
      <c r="X156" s="32"/>
      <c r="Y156" s="32"/>
      <c r="Z156" s="32"/>
    </row>
    <row r="157" spans="1:29" ht="49.5" customHeight="1" outlineLevel="1">
      <c r="A157" s="57" t="s">
        <v>177</v>
      </c>
      <c r="B157" s="203"/>
      <c r="C157" s="111" t="s">
        <v>399</v>
      </c>
      <c r="D157" s="52" t="s">
        <v>32</v>
      </c>
      <c r="E157" s="54">
        <v>1</v>
      </c>
      <c r="F157" s="54">
        <v>1</v>
      </c>
      <c r="G157" s="203"/>
      <c r="H157" s="206"/>
      <c r="I157" s="100">
        <v>108.354</v>
      </c>
      <c r="J157" s="100">
        <v>108.354</v>
      </c>
      <c r="K157" s="37">
        <f t="shared" si="3"/>
        <v>0</v>
      </c>
      <c r="L157" s="55"/>
      <c r="M157" s="100">
        <v>108.354</v>
      </c>
      <c r="N157" s="40"/>
      <c r="O157" s="40"/>
      <c r="P157" s="40"/>
      <c r="Q157" s="85"/>
      <c r="R157" s="32"/>
      <c r="S157" s="32"/>
      <c r="T157" s="32"/>
      <c r="U157" s="86"/>
      <c r="V157" s="32"/>
      <c r="W157" s="32"/>
      <c r="X157" s="32"/>
      <c r="Y157" s="32"/>
      <c r="Z157" s="32"/>
    </row>
    <row r="158" spans="1:29" s="7" customFormat="1" ht="68.25" customHeight="1" outlineLevel="1">
      <c r="A158" s="57" t="s">
        <v>178</v>
      </c>
      <c r="B158" s="225"/>
      <c r="C158" s="111" t="s">
        <v>400</v>
      </c>
      <c r="D158" s="52" t="s">
        <v>32</v>
      </c>
      <c r="E158" s="54">
        <v>1</v>
      </c>
      <c r="F158" s="54">
        <v>1</v>
      </c>
      <c r="G158" s="225"/>
      <c r="H158" s="226"/>
      <c r="I158" s="100">
        <v>79.353999999999999</v>
      </c>
      <c r="J158" s="100">
        <v>79</v>
      </c>
      <c r="K158" s="54">
        <f t="shared" si="3"/>
        <v>-0.3539999999999992</v>
      </c>
      <c r="L158" s="247"/>
      <c r="M158" s="100">
        <v>79</v>
      </c>
      <c r="N158" s="92"/>
      <c r="O158" s="92"/>
      <c r="P158" s="92"/>
      <c r="Q158" s="94"/>
      <c r="R158" s="92"/>
      <c r="S158" s="92"/>
      <c r="T158" s="92"/>
      <c r="U158" s="86"/>
      <c r="V158" s="92"/>
      <c r="W158" s="92"/>
      <c r="X158" s="92"/>
      <c r="Y158" s="92"/>
      <c r="Z158" s="92"/>
      <c r="AB158" s="11"/>
      <c r="AC158" s="11"/>
    </row>
    <row r="159" spans="1:29" s="7" customFormat="1" ht="54.75" customHeight="1" outlineLevel="1">
      <c r="A159" s="57" t="s">
        <v>179</v>
      </c>
      <c r="B159" s="225"/>
      <c r="C159" s="111" t="s">
        <v>398</v>
      </c>
      <c r="D159" s="52" t="s">
        <v>32</v>
      </c>
      <c r="E159" s="54">
        <v>1</v>
      </c>
      <c r="F159" s="54">
        <v>0</v>
      </c>
      <c r="G159" s="225"/>
      <c r="H159" s="226"/>
      <c r="I159" s="100">
        <v>142.35400000000001</v>
      </c>
      <c r="J159" s="100">
        <v>0</v>
      </c>
      <c r="K159" s="54">
        <f t="shared" si="3"/>
        <v>-142.35400000000001</v>
      </c>
      <c r="L159" s="227" t="s">
        <v>430</v>
      </c>
      <c r="M159" s="100">
        <v>0</v>
      </c>
      <c r="N159" s="92"/>
      <c r="O159" s="92"/>
      <c r="P159" s="92"/>
      <c r="Q159" s="94"/>
      <c r="R159" s="92"/>
      <c r="S159" s="92"/>
      <c r="T159" s="92"/>
      <c r="U159" s="86"/>
      <c r="V159" s="92"/>
      <c r="W159" s="92"/>
      <c r="X159" s="92"/>
      <c r="Y159" s="92"/>
      <c r="Z159" s="92"/>
      <c r="AB159" s="11"/>
      <c r="AC159" s="11"/>
    </row>
    <row r="160" spans="1:29" s="14" customFormat="1" ht="54.75" customHeight="1" outlineLevel="1">
      <c r="A160" s="57" t="s">
        <v>180</v>
      </c>
      <c r="B160" s="203"/>
      <c r="C160" s="111" t="s">
        <v>401</v>
      </c>
      <c r="D160" s="52" t="s">
        <v>32</v>
      </c>
      <c r="E160" s="54">
        <v>1</v>
      </c>
      <c r="F160" s="54">
        <v>0</v>
      </c>
      <c r="G160" s="203"/>
      <c r="H160" s="206"/>
      <c r="I160" s="100">
        <v>157.35400000000001</v>
      </c>
      <c r="J160" s="100">
        <v>0</v>
      </c>
      <c r="K160" s="37">
        <f t="shared" si="3"/>
        <v>-157.35400000000001</v>
      </c>
      <c r="L160" s="227" t="s">
        <v>430</v>
      </c>
      <c r="M160" s="100">
        <v>0</v>
      </c>
      <c r="N160" s="40"/>
      <c r="O160" s="40"/>
      <c r="P160" s="40"/>
      <c r="Q160" s="85"/>
      <c r="R160" s="32"/>
      <c r="S160" s="32"/>
      <c r="T160" s="32"/>
      <c r="U160" s="86"/>
      <c r="V160" s="32"/>
      <c r="W160" s="32"/>
      <c r="X160" s="32"/>
      <c r="Y160" s="32"/>
      <c r="Z160" s="32"/>
      <c r="AB160" s="9"/>
      <c r="AC160" s="9"/>
    </row>
    <row r="161" spans="1:29" s="14" customFormat="1" ht="82.5" customHeight="1" outlineLevel="1">
      <c r="A161" s="57" t="s">
        <v>181</v>
      </c>
      <c r="B161" s="203"/>
      <c r="C161" s="111" t="s">
        <v>402</v>
      </c>
      <c r="D161" s="52" t="s">
        <v>32</v>
      </c>
      <c r="E161" s="54">
        <v>1</v>
      </c>
      <c r="F161" s="54">
        <v>0</v>
      </c>
      <c r="G161" s="203"/>
      <c r="H161" s="206"/>
      <c r="I161" s="100">
        <v>247.12700000000001</v>
      </c>
      <c r="J161" s="100">
        <v>0</v>
      </c>
      <c r="K161" s="37">
        <f t="shared" si="3"/>
        <v>-247.12700000000001</v>
      </c>
      <c r="L161" s="227" t="s">
        <v>430</v>
      </c>
      <c r="M161" s="100">
        <v>0</v>
      </c>
      <c r="N161" s="40"/>
      <c r="O161" s="40"/>
      <c r="P161" s="40"/>
      <c r="Q161" s="85"/>
      <c r="R161" s="32"/>
      <c r="S161" s="32"/>
      <c r="T161" s="32"/>
      <c r="U161" s="86"/>
      <c r="V161" s="32"/>
      <c r="W161" s="32"/>
      <c r="X161" s="32"/>
      <c r="Y161" s="32"/>
      <c r="Z161" s="32"/>
      <c r="AB161" s="9"/>
      <c r="AC161" s="9"/>
    </row>
    <row r="162" spans="1:29" s="14" customFormat="1" ht="54.75" customHeight="1" outlineLevel="1">
      <c r="A162" s="57" t="s">
        <v>182</v>
      </c>
      <c r="B162" s="203"/>
      <c r="C162" s="111" t="s">
        <v>403</v>
      </c>
      <c r="D162" s="52" t="s">
        <v>32</v>
      </c>
      <c r="E162" s="54">
        <v>1</v>
      </c>
      <c r="F162" s="54">
        <v>0</v>
      </c>
      <c r="G162" s="203"/>
      <c r="H162" s="206"/>
      <c r="I162" s="100">
        <v>234.35400000000001</v>
      </c>
      <c r="J162" s="100">
        <v>0</v>
      </c>
      <c r="K162" s="37">
        <f t="shared" si="3"/>
        <v>-234.35400000000001</v>
      </c>
      <c r="L162" s="227" t="s">
        <v>430</v>
      </c>
      <c r="M162" s="100">
        <v>0</v>
      </c>
      <c r="N162" s="40"/>
      <c r="O162" s="40"/>
      <c r="P162" s="40"/>
      <c r="Q162" s="85"/>
      <c r="R162" s="32"/>
      <c r="S162" s="32"/>
      <c r="T162" s="32"/>
      <c r="U162" s="86"/>
      <c r="V162" s="32"/>
      <c r="W162" s="32"/>
      <c r="X162" s="32"/>
      <c r="Y162" s="32"/>
      <c r="Z162" s="32"/>
      <c r="AB162" s="9"/>
      <c r="AC162" s="9"/>
    </row>
    <row r="163" spans="1:29" ht="48.75" customHeight="1" outlineLevel="1">
      <c r="A163" s="57" t="s">
        <v>567</v>
      </c>
      <c r="B163" s="203"/>
      <c r="C163" s="111" t="s">
        <v>404</v>
      </c>
      <c r="D163" s="52" t="s">
        <v>32</v>
      </c>
      <c r="E163" s="54">
        <v>1</v>
      </c>
      <c r="F163" s="54">
        <v>1</v>
      </c>
      <c r="G163" s="203"/>
      <c r="H163" s="206"/>
      <c r="I163" s="100">
        <v>187.53399999999999</v>
      </c>
      <c r="J163" s="100">
        <v>187.53399999999999</v>
      </c>
      <c r="K163" s="37">
        <f t="shared" si="3"/>
        <v>0</v>
      </c>
      <c r="L163" s="55"/>
      <c r="M163" s="100">
        <v>187.53399999999999</v>
      </c>
      <c r="N163" s="40"/>
      <c r="O163" s="40"/>
      <c r="P163" s="40"/>
      <c r="Q163" s="85"/>
      <c r="R163" s="32"/>
      <c r="S163" s="32"/>
      <c r="T163" s="32"/>
      <c r="U163" s="86"/>
      <c r="V163" s="32"/>
      <c r="W163" s="32"/>
      <c r="X163" s="32"/>
      <c r="Y163" s="32"/>
      <c r="Z163" s="32"/>
    </row>
    <row r="164" spans="1:29" ht="96" customHeight="1" outlineLevel="1">
      <c r="A164" s="57" t="s">
        <v>568</v>
      </c>
      <c r="B164" s="203"/>
      <c r="C164" s="111" t="s">
        <v>405</v>
      </c>
      <c r="D164" s="52" t="s">
        <v>32</v>
      </c>
      <c r="E164" s="54">
        <v>1</v>
      </c>
      <c r="F164" s="54">
        <v>1</v>
      </c>
      <c r="G164" s="203"/>
      <c r="H164" s="206"/>
      <c r="I164" s="100">
        <v>198.35400000000001</v>
      </c>
      <c r="J164" s="100">
        <v>198.35400000000001</v>
      </c>
      <c r="K164" s="37">
        <f t="shared" si="3"/>
        <v>0</v>
      </c>
      <c r="L164" s="55"/>
      <c r="M164" s="100">
        <v>198.35400000000001</v>
      </c>
      <c r="N164" s="40"/>
      <c r="O164" s="40"/>
      <c r="P164" s="40"/>
      <c r="Q164" s="85"/>
      <c r="R164" s="32"/>
      <c r="S164" s="32"/>
      <c r="T164" s="32"/>
      <c r="U164" s="86"/>
      <c r="V164" s="32"/>
      <c r="W164" s="32"/>
      <c r="X164" s="32"/>
      <c r="Y164" s="32"/>
      <c r="Z164" s="32"/>
    </row>
    <row r="165" spans="1:29" ht="33.75" customHeight="1">
      <c r="A165" s="50" t="s">
        <v>183</v>
      </c>
      <c r="B165" s="203"/>
      <c r="C165" s="128" t="s">
        <v>156</v>
      </c>
      <c r="D165" s="62" t="s">
        <v>32</v>
      </c>
      <c r="E165" s="53">
        <f>SUM(E166:E175)</f>
        <v>10</v>
      </c>
      <c r="F165" s="53">
        <f>SUM(F166:F175)</f>
        <v>6</v>
      </c>
      <c r="G165" s="203"/>
      <c r="H165" s="206"/>
      <c r="I165" s="53">
        <v>1431</v>
      </c>
      <c r="J165" s="53">
        <f>SUM(J166:J175)</f>
        <v>686.70699999999999</v>
      </c>
      <c r="K165" s="37">
        <f t="shared" si="3"/>
        <v>-744.29300000000001</v>
      </c>
      <c r="L165" s="55"/>
      <c r="M165" s="53">
        <f>SUM(M166:M175)</f>
        <v>686.70699999999999</v>
      </c>
      <c r="N165" s="40"/>
      <c r="O165" s="40"/>
      <c r="P165" s="40"/>
      <c r="Q165" s="85"/>
      <c r="R165" s="32"/>
      <c r="S165" s="32"/>
      <c r="T165" s="32"/>
      <c r="U165" s="86"/>
      <c r="V165" s="32"/>
      <c r="W165" s="32"/>
      <c r="X165" s="32"/>
      <c r="Y165" s="32"/>
      <c r="Z165" s="32"/>
    </row>
    <row r="166" spans="1:29" ht="63" customHeight="1" outlineLevel="1">
      <c r="A166" s="57" t="s">
        <v>184</v>
      </c>
      <c r="B166" s="203"/>
      <c r="C166" s="98" t="s">
        <v>396</v>
      </c>
      <c r="D166" s="52" t="s">
        <v>32</v>
      </c>
      <c r="E166" s="129">
        <v>1</v>
      </c>
      <c r="F166" s="129">
        <v>1</v>
      </c>
      <c r="G166" s="203"/>
      <c r="H166" s="206"/>
      <c r="I166" s="69">
        <v>51.999000000000002</v>
      </c>
      <c r="J166" s="69">
        <v>51.999000000000002</v>
      </c>
      <c r="K166" s="37">
        <f t="shared" si="3"/>
        <v>0</v>
      </c>
      <c r="L166" s="130"/>
      <c r="M166" s="69">
        <v>51.999000000000002</v>
      </c>
      <c r="N166" s="40"/>
      <c r="O166" s="40"/>
      <c r="P166" s="40"/>
      <c r="Q166" s="85"/>
      <c r="R166" s="32"/>
      <c r="S166" s="32"/>
      <c r="T166" s="32"/>
      <c r="U166" s="86"/>
      <c r="V166" s="32"/>
      <c r="W166" s="32"/>
      <c r="X166" s="32"/>
      <c r="Y166" s="32"/>
      <c r="Z166" s="32"/>
    </row>
    <row r="167" spans="1:29" ht="60.75" customHeight="1" outlineLevel="1">
      <c r="A167" s="57" t="s">
        <v>185</v>
      </c>
      <c r="B167" s="203"/>
      <c r="C167" s="98" t="s">
        <v>400</v>
      </c>
      <c r="D167" s="52" t="s">
        <v>32</v>
      </c>
      <c r="E167" s="129">
        <v>1</v>
      </c>
      <c r="F167" s="129">
        <v>1</v>
      </c>
      <c r="G167" s="203"/>
      <c r="H167" s="206"/>
      <c r="I167" s="69">
        <v>75.353999999999999</v>
      </c>
      <c r="J167" s="69">
        <v>75.353999999999999</v>
      </c>
      <c r="K167" s="37">
        <f t="shared" si="3"/>
        <v>0</v>
      </c>
      <c r="L167" s="130"/>
      <c r="M167" s="69">
        <v>75.353999999999999</v>
      </c>
      <c r="N167" s="40"/>
      <c r="O167" s="40"/>
      <c r="P167" s="40"/>
      <c r="Q167" s="85"/>
      <c r="R167" s="32"/>
      <c r="S167" s="32"/>
      <c r="T167" s="32"/>
      <c r="U167" s="86"/>
      <c r="V167" s="32"/>
      <c r="W167" s="32"/>
      <c r="X167" s="32"/>
      <c r="Y167" s="32"/>
      <c r="Z167" s="32"/>
    </row>
    <row r="168" spans="1:29" s="14" customFormat="1" ht="50.1" customHeight="1" outlineLevel="1">
      <c r="A168" s="57" t="s">
        <v>186</v>
      </c>
      <c r="B168" s="203"/>
      <c r="C168" s="98" t="s">
        <v>398</v>
      </c>
      <c r="D168" s="52" t="s">
        <v>32</v>
      </c>
      <c r="E168" s="129">
        <v>1</v>
      </c>
      <c r="F168" s="129">
        <v>0</v>
      </c>
      <c r="G168" s="203"/>
      <c r="H168" s="206"/>
      <c r="I168" s="69">
        <v>130</v>
      </c>
      <c r="J168" s="69">
        <v>0</v>
      </c>
      <c r="K168" s="37">
        <f t="shared" si="3"/>
        <v>-130</v>
      </c>
      <c r="L168" s="227" t="s">
        <v>430</v>
      </c>
      <c r="M168" s="69">
        <v>0</v>
      </c>
      <c r="N168" s="40"/>
      <c r="O168" s="40"/>
      <c r="P168" s="40"/>
      <c r="Q168" s="85"/>
      <c r="R168" s="32"/>
      <c r="S168" s="32"/>
      <c r="T168" s="32"/>
      <c r="U168" s="86"/>
      <c r="V168" s="32"/>
      <c r="W168" s="32"/>
      <c r="X168" s="32"/>
      <c r="Y168" s="32"/>
      <c r="Z168" s="32"/>
      <c r="AB168" s="9"/>
      <c r="AC168" s="9"/>
    </row>
    <row r="169" spans="1:29" s="14" customFormat="1" ht="50.1" customHeight="1" outlineLevel="1">
      <c r="A169" s="57" t="s">
        <v>187</v>
      </c>
      <c r="B169" s="203"/>
      <c r="C169" s="98" t="s">
        <v>401</v>
      </c>
      <c r="D169" s="52" t="s">
        <v>32</v>
      </c>
      <c r="E169" s="129">
        <v>1</v>
      </c>
      <c r="F169" s="129">
        <v>0</v>
      </c>
      <c r="G169" s="203"/>
      <c r="H169" s="206"/>
      <c r="I169" s="69">
        <v>145</v>
      </c>
      <c r="J169" s="69">
        <v>0</v>
      </c>
      <c r="K169" s="37">
        <f t="shared" si="3"/>
        <v>-145</v>
      </c>
      <c r="L169" s="227" t="s">
        <v>430</v>
      </c>
      <c r="M169" s="69">
        <v>0</v>
      </c>
      <c r="N169" s="40"/>
      <c r="O169" s="40"/>
      <c r="P169" s="40"/>
      <c r="Q169" s="85"/>
      <c r="R169" s="32"/>
      <c r="S169" s="32"/>
      <c r="T169" s="32"/>
      <c r="U169" s="86"/>
      <c r="V169" s="32"/>
      <c r="W169" s="32"/>
      <c r="X169" s="32"/>
      <c r="Y169" s="32"/>
      <c r="Z169" s="32"/>
      <c r="AB169" s="9"/>
      <c r="AC169" s="9"/>
    </row>
    <row r="170" spans="1:29" s="14" customFormat="1" ht="82.5" customHeight="1" outlineLevel="1">
      <c r="A170" s="57" t="s">
        <v>188</v>
      </c>
      <c r="B170" s="203"/>
      <c r="C170" s="98" t="s">
        <v>402</v>
      </c>
      <c r="D170" s="52" t="s">
        <v>32</v>
      </c>
      <c r="E170" s="129">
        <v>1</v>
      </c>
      <c r="F170" s="129">
        <v>0</v>
      </c>
      <c r="G170" s="203"/>
      <c r="H170" s="206"/>
      <c r="I170" s="69">
        <v>235</v>
      </c>
      <c r="J170" s="69">
        <v>0</v>
      </c>
      <c r="K170" s="37">
        <f t="shared" si="3"/>
        <v>-235</v>
      </c>
      <c r="L170" s="227" t="s">
        <v>430</v>
      </c>
      <c r="M170" s="69">
        <v>0</v>
      </c>
      <c r="N170" s="40"/>
      <c r="O170" s="40"/>
      <c r="P170" s="40"/>
      <c r="Q170" s="85"/>
      <c r="R170" s="32"/>
      <c r="S170" s="32"/>
      <c r="T170" s="32"/>
      <c r="U170" s="86"/>
      <c r="V170" s="32"/>
      <c r="W170" s="32"/>
      <c r="X170" s="32"/>
      <c r="Y170" s="32"/>
      <c r="Z170" s="32"/>
      <c r="AB170" s="9"/>
      <c r="AC170" s="9"/>
    </row>
    <row r="171" spans="1:29" s="14" customFormat="1" ht="50.1" customHeight="1" outlineLevel="1">
      <c r="A171" s="57" t="s">
        <v>189</v>
      </c>
      <c r="B171" s="203"/>
      <c r="C171" s="98" t="s">
        <v>403</v>
      </c>
      <c r="D171" s="52" t="s">
        <v>32</v>
      </c>
      <c r="E171" s="129">
        <v>1</v>
      </c>
      <c r="F171" s="129">
        <v>0</v>
      </c>
      <c r="G171" s="203"/>
      <c r="H171" s="206"/>
      <c r="I171" s="69">
        <v>235</v>
      </c>
      <c r="J171" s="69">
        <v>0</v>
      </c>
      <c r="K171" s="37">
        <f t="shared" si="3"/>
        <v>-235</v>
      </c>
      <c r="L171" s="227" t="s">
        <v>430</v>
      </c>
      <c r="M171" s="69">
        <v>0</v>
      </c>
      <c r="N171" s="40"/>
      <c r="O171" s="40"/>
      <c r="P171" s="40"/>
      <c r="Q171" s="85"/>
      <c r="R171" s="32"/>
      <c r="S171" s="32"/>
      <c r="T171" s="32"/>
      <c r="U171" s="86"/>
      <c r="V171" s="32"/>
      <c r="W171" s="32"/>
      <c r="X171" s="32"/>
      <c r="Y171" s="32"/>
      <c r="Z171" s="32"/>
      <c r="AB171" s="9"/>
      <c r="AC171" s="9"/>
    </row>
    <row r="172" spans="1:29" ht="65.25" customHeight="1" outlineLevel="1">
      <c r="A172" s="57" t="s">
        <v>190</v>
      </c>
      <c r="B172" s="203"/>
      <c r="C172" s="98" t="s">
        <v>397</v>
      </c>
      <c r="D172" s="52" t="s">
        <v>32</v>
      </c>
      <c r="E172" s="129">
        <v>1</v>
      </c>
      <c r="F172" s="129">
        <v>1</v>
      </c>
      <c r="G172" s="203"/>
      <c r="H172" s="206"/>
      <c r="I172" s="69">
        <v>94.353999999999999</v>
      </c>
      <c r="J172" s="69">
        <v>94.353999999999999</v>
      </c>
      <c r="K172" s="37">
        <f t="shared" si="3"/>
        <v>0</v>
      </c>
      <c r="L172" s="131"/>
      <c r="M172" s="69">
        <v>94.353999999999999</v>
      </c>
      <c r="N172" s="40"/>
      <c r="O172" s="40"/>
      <c r="P172" s="40"/>
      <c r="Q172" s="85"/>
      <c r="R172" s="32"/>
      <c r="S172" s="32"/>
      <c r="T172" s="32"/>
      <c r="U172" s="86"/>
      <c r="V172" s="32"/>
      <c r="W172" s="32"/>
      <c r="X172" s="32"/>
      <c r="Y172" s="32"/>
      <c r="Z172" s="32"/>
    </row>
    <row r="173" spans="1:29" ht="50.1" customHeight="1" outlineLevel="1">
      <c r="A173" s="57" t="s">
        <v>191</v>
      </c>
      <c r="B173" s="203"/>
      <c r="C173" s="98" t="s">
        <v>399</v>
      </c>
      <c r="D173" s="52" t="s">
        <v>32</v>
      </c>
      <c r="E173" s="129">
        <v>1</v>
      </c>
      <c r="F173" s="129">
        <v>1</v>
      </c>
      <c r="G173" s="203"/>
      <c r="H173" s="206"/>
      <c r="I173" s="69">
        <v>105</v>
      </c>
      <c r="J173" s="69">
        <v>105</v>
      </c>
      <c r="K173" s="37">
        <f t="shared" si="3"/>
        <v>0</v>
      </c>
      <c r="L173" s="132"/>
      <c r="M173" s="69">
        <v>105</v>
      </c>
      <c r="N173" s="40"/>
      <c r="O173" s="40"/>
      <c r="P173" s="40"/>
      <c r="Q173" s="85"/>
      <c r="R173" s="32"/>
      <c r="S173" s="32"/>
      <c r="T173" s="32"/>
      <c r="U173" s="86"/>
      <c r="V173" s="32"/>
      <c r="W173" s="32"/>
      <c r="X173" s="32"/>
      <c r="Y173" s="32"/>
      <c r="Z173" s="32"/>
    </row>
    <row r="174" spans="1:29" ht="50.1" customHeight="1" outlineLevel="1">
      <c r="A174" s="57" t="s">
        <v>192</v>
      </c>
      <c r="B174" s="203"/>
      <c r="C174" s="98" t="s">
        <v>404</v>
      </c>
      <c r="D174" s="52" t="s">
        <v>32</v>
      </c>
      <c r="E174" s="78">
        <v>1</v>
      </c>
      <c r="F174" s="78">
        <v>1</v>
      </c>
      <c r="G174" s="203"/>
      <c r="H174" s="206"/>
      <c r="I174" s="69">
        <v>165</v>
      </c>
      <c r="J174" s="69">
        <v>165</v>
      </c>
      <c r="K174" s="37">
        <f t="shared" si="3"/>
        <v>0</v>
      </c>
      <c r="L174" s="30"/>
      <c r="M174" s="69">
        <v>165</v>
      </c>
      <c r="N174" s="40"/>
      <c r="O174" s="40"/>
      <c r="P174" s="40"/>
      <c r="Q174" s="85"/>
      <c r="R174" s="32"/>
      <c r="S174" s="32"/>
      <c r="T174" s="32"/>
      <c r="U174" s="86"/>
      <c r="V174" s="32"/>
      <c r="W174" s="32"/>
      <c r="X174" s="32"/>
      <c r="Y174" s="32"/>
      <c r="Z174" s="32"/>
    </row>
    <row r="175" spans="1:29" ht="93.75" customHeight="1" outlineLevel="1">
      <c r="A175" s="57" t="s">
        <v>193</v>
      </c>
      <c r="B175" s="203"/>
      <c r="C175" s="98" t="s">
        <v>405</v>
      </c>
      <c r="D175" s="52" t="s">
        <v>32</v>
      </c>
      <c r="E175" s="78">
        <v>1</v>
      </c>
      <c r="F175" s="78">
        <v>1</v>
      </c>
      <c r="G175" s="203"/>
      <c r="H175" s="206"/>
      <c r="I175" s="69">
        <v>195</v>
      </c>
      <c r="J175" s="69">
        <v>195</v>
      </c>
      <c r="K175" s="37">
        <f t="shared" si="3"/>
        <v>0</v>
      </c>
      <c r="L175" s="55"/>
      <c r="M175" s="69">
        <v>195</v>
      </c>
      <c r="N175" s="40"/>
      <c r="O175" s="40"/>
      <c r="P175" s="40"/>
      <c r="Q175" s="85"/>
      <c r="R175" s="32"/>
      <c r="S175" s="32"/>
      <c r="T175" s="32"/>
      <c r="U175" s="86"/>
      <c r="V175" s="32"/>
      <c r="W175" s="32"/>
      <c r="X175" s="32"/>
      <c r="Y175" s="32"/>
      <c r="Z175" s="32"/>
    </row>
    <row r="176" spans="1:29" ht="17.25" customHeight="1">
      <c r="A176" s="46" t="s">
        <v>74</v>
      </c>
      <c r="B176" s="203"/>
      <c r="C176" s="13" t="s">
        <v>198</v>
      </c>
      <c r="D176" s="44" t="s">
        <v>32</v>
      </c>
      <c r="E176" s="116">
        <f>SUM(E177:E180)</f>
        <v>4</v>
      </c>
      <c r="F176" s="116">
        <f>SUM(F177:F180)</f>
        <v>4</v>
      </c>
      <c r="G176" s="203"/>
      <c r="H176" s="206"/>
      <c r="I176" s="116">
        <v>5667</v>
      </c>
      <c r="J176" s="116">
        <v>5667</v>
      </c>
      <c r="K176" s="35">
        <f t="shared" ref="K176:K210" si="4">J176-I176</f>
        <v>0</v>
      </c>
      <c r="L176" s="68"/>
      <c r="M176" s="116">
        <v>5667</v>
      </c>
      <c r="N176" s="40"/>
      <c r="O176" s="40"/>
      <c r="P176" s="40"/>
      <c r="Q176" s="85"/>
      <c r="R176" s="32"/>
      <c r="S176" s="32"/>
      <c r="T176" s="32"/>
      <c r="U176" s="86"/>
      <c r="V176" s="32"/>
      <c r="W176" s="32"/>
      <c r="X176" s="32"/>
      <c r="Y176" s="32"/>
      <c r="Z176" s="32"/>
    </row>
    <row r="177" spans="1:29" ht="81.75" customHeight="1" outlineLevel="1">
      <c r="A177" s="57" t="s">
        <v>199</v>
      </c>
      <c r="B177" s="203"/>
      <c r="C177" s="61" t="s">
        <v>406</v>
      </c>
      <c r="D177" s="52" t="s">
        <v>32</v>
      </c>
      <c r="E177" s="72">
        <v>1</v>
      </c>
      <c r="F177" s="72">
        <v>1</v>
      </c>
      <c r="G177" s="203"/>
      <c r="H177" s="206"/>
      <c r="I177" s="69">
        <v>1175.0899999999999</v>
      </c>
      <c r="J177" s="69">
        <v>1175.0899999999999</v>
      </c>
      <c r="K177" s="69">
        <f t="shared" si="4"/>
        <v>0</v>
      </c>
      <c r="L177" s="68"/>
      <c r="M177" s="69">
        <v>1175.0899999999999</v>
      </c>
      <c r="N177" s="40"/>
      <c r="O177" s="40"/>
      <c r="P177" s="40"/>
      <c r="Q177" s="85"/>
      <c r="R177" s="32"/>
      <c r="S177" s="32"/>
      <c r="T177" s="32"/>
      <c r="U177" s="86"/>
      <c r="V177" s="32"/>
      <c r="W177" s="32"/>
      <c r="X177" s="32"/>
      <c r="Y177" s="32"/>
      <c r="Z177" s="32"/>
    </row>
    <row r="178" spans="1:29" ht="61.5" customHeight="1" outlineLevel="1">
      <c r="A178" s="57" t="s">
        <v>200</v>
      </c>
      <c r="B178" s="203"/>
      <c r="C178" s="61" t="s">
        <v>407</v>
      </c>
      <c r="D178" s="52" t="s">
        <v>32</v>
      </c>
      <c r="E178" s="59">
        <v>1</v>
      </c>
      <c r="F178" s="59">
        <v>1</v>
      </c>
      <c r="G178" s="203"/>
      <c r="H178" s="206"/>
      <c r="I178" s="69">
        <v>1315.8040000000001</v>
      </c>
      <c r="J178" s="69">
        <v>1315.8040000000001</v>
      </c>
      <c r="K178" s="69">
        <f t="shared" si="4"/>
        <v>0</v>
      </c>
      <c r="L178" s="68"/>
      <c r="M178" s="69">
        <v>1315.8040000000001</v>
      </c>
      <c r="N178" s="40"/>
      <c r="O178" s="40"/>
      <c r="P178" s="40"/>
      <c r="Q178" s="85"/>
      <c r="R178" s="32"/>
      <c r="S178" s="32"/>
      <c r="T178" s="32"/>
      <c r="U178" s="86"/>
      <c r="V178" s="32"/>
      <c r="W178" s="32"/>
      <c r="X178" s="32"/>
      <c r="Y178" s="32"/>
      <c r="Z178" s="32"/>
    </row>
    <row r="179" spans="1:29" ht="66.75" customHeight="1" outlineLevel="1">
      <c r="A179" s="57" t="s">
        <v>201</v>
      </c>
      <c r="B179" s="203"/>
      <c r="C179" s="61" t="s">
        <v>408</v>
      </c>
      <c r="D179" s="52" t="s">
        <v>32</v>
      </c>
      <c r="E179" s="54">
        <v>1</v>
      </c>
      <c r="F179" s="54">
        <v>1</v>
      </c>
      <c r="G179" s="203"/>
      <c r="H179" s="206"/>
      <c r="I179" s="69">
        <v>881.57799999999997</v>
      </c>
      <c r="J179" s="69">
        <v>881.57799999999997</v>
      </c>
      <c r="K179" s="69">
        <f t="shared" si="4"/>
        <v>0</v>
      </c>
      <c r="L179" s="68"/>
      <c r="M179" s="69">
        <v>881.57799999999997</v>
      </c>
      <c r="N179" s="40"/>
      <c r="O179" s="40"/>
      <c r="P179" s="40"/>
      <c r="Q179" s="85"/>
      <c r="R179" s="32"/>
      <c r="S179" s="32"/>
      <c r="T179" s="32"/>
      <c r="U179" s="86"/>
      <c r="V179" s="32"/>
      <c r="W179" s="32"/>
      <c r="X179" s="32"/>
      <c r="Y179" s="32"/>
      <c r="Z179" s="32"/>
    </row>
    <row r="180" spans="1:29" ht="78" customHeight="1" outlineLevel="1">
      <c r="A180" s="57" t="s">
        <v>202</v>
      </c>
      <c r="B180" s="203"/>
      <c r="C180" s="61" t="s">
        <v>409</v>
      </c>
      <c r="D180" s="52" t="s">
        <v>32</v>
      </c>
      <c r="E180" s="54">
        <v>1</v>
      </c>
      <c r="F180" s="54">
        <v>1</v>
      </c>
      <c r="G180" s="203"/>
      <c r="H180" s="206"/>
      <c r="I180" s="69">
        <v>2293.645</v>
      </c>
      <c r="J180" s="69">
        <v>2293.645</v>
      </c>
      <c r="K180" s="69">
        <f t="shared" si="4"/>
        <v>0</v>
      </c>
      <c r="L180" s="68"/>
      <c r="M180" s="69">
        <v>2293.645</v>
      </c>
      <c r="N180" s="40"/>
      <c r="O180" s="40"/>
      <c r="P180" s="40"/>
      <c r="Q180" s="85"/>
      <c r="R180" s="32"/>
      <c r="S180" s="32"/>
      <c r="T180" s="32"/>
      <c r="U180" s="86"/>
      <c r="V180" s="32"/>
      <c r="W180" s="32"/>
      <c r="X180" s="32"/>
      <c r="Y180" s="32"/>
      <c r="Z180" s="32"/>
    </row>
    <row r="181" spans="1:29" ht="15">
      <c r="A181" s="46" t="s">
        <v>109</v>
      </c>
      <c r="B181" s="203"/>
      <c r="C181" s="33" t="s">
        <v>33</v>
      </c>
      <c r="D181" s="134" t="s">
        <v>27</v>
      </c>
      <c r="E181" s="135">
        <f>E182+E188+E196</f>
        <v>577</v>
      </c>
      <c r="F181" s="135">
        <f>F182+F188+F196</f>
        <v>577</v>
      </c>
      <c r="G181" s="203"/>
      <c r="H181" s="206"/>
      <c r="I181" s="135">
        <f>I182+I188+I196</f>
        <v>174273.99884999997</v>
      </c>
      <c r="J181" s="135">
        <f t="shared" ref="J181:K181" si="5">J182+J188+J196</f>
        <v>174273.99884999997</v>
      </c>
      <c r="K181" s="135">
        <f t="shared" si="5"/>
        <v>0</v>
      </c>
      <c r="L181" s="40"/>
      <c r="M181" s="135">
        <f t="shared" ref="M181" si="6">M182+M188+M196</f>
        <v>174273.99884999997</v>
      </c>
      <c r="N181" s="40"/>
      <c r="O181" s="40"/>
      <c r="P181" s="40"/>
      <c r="Q181" s="32"/>
      <c r="R181" s="32"/>
      <c r="S181" s="32"/>
      <c r="T181" s="32"/>
      <c r="U181" s="32"/>
      <c r="V181" s="32"/>
      <c r="W181" s="32"/>
      <c r="X181" s="32"/>
      <c r="Y181" s="32"/>
      <c r="Z181" s="32"/>
    </row>
    <row r="182" spans="1:29" s="12" customFormat="1" ht="15">
      <c r="A182" s="50" t="s">
        <v>54</v>
      </c>
      <c r="B182" s="203"/>
      <c r="C182" s="136" t="s">
        <v>410</v>
      </c>
      <c r="D182" s="137" t="s">
        <v>27</v>
      </c>
      <c r="E182" s="138">
        <f>SUM(E183:E187)</f>
        <v>30</v>
      </c>
      <c r="F182" s="138">
        <f>SUM(F183:F187)</f>
        <v>30</v>
      </c>
      <c r="G182" s="203"/>
      <c r="H182" s="206"/>
      <c r="I182" s="138">
        <f>SUM(I183:I187)</f>
        <v>13017.119999999999</v>
      </c>
      <c r="J182" s="138">
        <f>SUM(J183:J187)</f>
        <v>13017.119999999999</v>
      </c>
      <c r="K182" s="37">
        <f t="shared" si="4"/>
        <v>0</v>
      </c>
      <c r="L182" s="40"/>
      <c r="M182" s="138">
        <f>SUM(M183:M187)</f>
        <v>13017.119999999999</v>
      </c>
      <c r="N182" s="40"/>
      <c r="O182" s="40"/>
      <c r="P182" s="40"/>
      <c r="Q182" s="32"/>
      <c r="R182" s="32"/>
      <c r="S182" s="32"/>
      <c r="T182" s="32"/>
      <c r="U182" s="32"/>
      <c r="V182" s="32"/>
      <c r="W182" s="32"/>
      <c r="X182" s="32"/>
      <c r="Y182" s="32"/>
      <c r="Z182" s="32"/>
      <c r="AB182" s="9"/>
      <c r="AC182" s="9"/>
    </row>
    <row r="183" spans="1:29" s="12" customFormat="1" ht="24.95" customHeight="1" outlineLevel="1">
      <c r="A183" s="57" t="s">
        <v>138</v>
      </c>
      <c r="B183" s="203"/>
      <c r="C183" s="139" t="s">
        <v>411</v>
      </c>
      <c r="D183" s="92" t="s">
        <v>27</v>
      </c>
      <c r="E183" s="133">
        <v>4</v>
      </c>
      <c r="F183" s="133">
        <v>4</v>
      </c>
      <c r="G183" s="203"/>
      <c r="H183" s="206"/>
      <c r="I183" s="67">
        <v>2983.6</v>
      </c>
      <c r="J183" s="69">
        <v>2983.6</v>
      </c>
      <c r="K183" s="37">
        <f t="shared" si="4"/>
        <v>0</v>
      </c>
      <c r="L183" s="40"/>
      <c r="M183" s="69">
        <v>2983.6</v>
      </c>
      <c r="N183" s="40"/>
      <c r="O183" s="40"/>
      <c r="P183" s="40"/>
      <c r="Q183" s="32"/>
      <c r="R183" s="32"/>
      <c r="S183" s="32"/>
      <c r="T183" s="32"/>
      <c r="U183" s="32"/>
      <c r="V183" s="32"/>
      <c r="W183" s="32"/>
      <c r="X183" s="32"/>
      <c r="Y183" s="32"/>
      <c r="Z183" s="32"/>
      <c r="AB183" s="9"/>
      <c r="AC183" s="9"/>
    </row>
    <row r="184" spans="1:29" s="12" customFormat="1" ht="24.95" customHeight="1" outlineLevel="1">
      <c r="A184" s="57" t="s">
        <v>139</v>
      </c>
      <c r="B184" s="203"/>
      <c r="C184" s="139" t="s">
        <v>412</v>
      </c>
      <c r="D184" s="92" t="s">
        <v>27</v>
      </c>
      <c r="E184" s="133">
        <v>6</v>
      </c>
      <c r="F184" s="133">
        <v>6</v>
      </c>
      <c r="G184" s="203"/>
      <c r="H184" s="206"/>
      <c r="I184" s="67">
        <v>2716.5</v>
      </c>
      <c r="J184" s="69">
        <v>2716.5</v>
      </c>
      <c r="K184" s="37">
        <f t="shared" si="4"/>
        <v>0</v>
      </c>
      <c r="L184" s="40"/>
      <c r="M184" s="69">
        <v>2716.5</v>
      </c>
      <c r="N184" s="40"/>
      <c r="O184" s="40"/>
      <c r="P184" s="40"/>
      <c r="Q184" s="32"/>
      <c r="R184" s="32"/>
      <c r="S184" s="32"/>
      <c r="T184" s="32"/>
      <c r="U184" s="32"/>
      <c r="V184" s="32"/>
      <c r="W184" s="32"/>
      <c r="X184" s="32"/>
      <c r="Y184" s="32"/>
      <c r="Z184" s="32"/>
      <c r="AB184" s="9"/>
      <c r="AC184" s="9"/>
    </row>
    <row r="185" spans="1:29" s="12" customFormat="1" ht="24.95" customHeight="1" outlineLevel="1">
      <c r="A185" s="57" t="s">
        <v>203</v>
      </c>
      <c r="B185" s="203"/>
      <c r="C185" s="139" t="s">
        <v>413</v>
      </c>
      <c r="D185" s="92" t="s">
        <v>27</v>
      </c>
      <c r="E185" s="133">
        <v>6</v>
      </c>
      <c r="F185" s="133">
        <v>6</v>
      </c>
      <c r="G185" s="203"/>
      <c r="H185" s="206"/>
      <c r="I185" s="67">
        <v>3098.7</v>
      </c>
      <c r="J185" s="69">
        <v>3098.7</v>
      </c>
      <c r="K185" s="37">
        <f t="shared" si="4"/>
        <v>0</v>
      </c>
      <c r="L185" s="40"/>
      <c r="M185" s="69">
        <v>3098.7</v>
      </c>
      <c r="N185" s="40"/>
      <c r="O185" s="40"/>
      <c r="P185" s="40"/>
      <c r="Q185" s="32"/>
      <c r="R185" s="32"/>
      <c r="S185" s="32"/>
      <c r="T185" s="32"/>
      <c r="U185" s="32"/>
      <c r="V185" s="32"/>
      <c r="W185" s="32"/>
      <c r="X185" s="32"/>
      <c r="Y185" s="32"/>
      <c r="Z185" s="32"/>
      <c r="AB185" s="9"/>
      <c r="AC185" s="9"/>
    </row>
    <row r="186" spans="1:29" s="12" customFormat="1" ht="24.95" customHeight="1" outlineLevel="1">
      <c r="A186" s="57" t="s">
        <v>204</v>
      </c>
      <c r="B186" s="203"/>
      <c r="C186" s="139" t="s">
        <v>414</v>
      </c>
      <c r="D186" s="92" t="s">
        <v>27</v>
      </c>
      <c r="E186" s="133">
        <v>4</v>
      </c>
      <c r="F186" s="133">
        <v>4</v>
      </c>
      <c r="G186" s="203"/>
      <c r="H186" s="206"/>
      <c r="I186" s="67">
        <v>2959.32</v>
      </c>
      <c r="J186" s="69">
        <v>2959.32</v>
      </c>
      <c r="K186" s="37">
        <f t="shared" si="4"/>
        <v>0</v>
      </c>
      <c r="L186" s="40"/>
      <c r="M186" s="69">
        <v>2959.32</v>
      </c>
      <c r="N186" s="40"/>
      <c r="O186" s="40"/>
      <c r="P186" s="40"/>
      <c r="Q186" s="32"/>
      <c r="R186" s="32"/>
      <c r="S186" s="32"/>
      <c r="T186" s="32"/>
      <c r="U186" s="32"/>
      <c r="V186" s="32"/>
      <c r="W186" s="32"/>
      <c r="X186" s="32"/>
      <c r="Y186" s="32"/>
      <c r="Z186" s="32"/>
      <c r="AB186" s="9"/>
      <c r="AC186" s="9"/>
    </row>
    <row r="187" spans="1:29" s="12" customFormat="1" ht="24.95" customHeight="1" outlineLevel="1">
      <c r="A187" s="57" t="s">
        <v>205</v>
      </c>
      <c r="B187" s="203"/>
      <c r="C187" s="139" t="s">
        <v>415</v>
      </c>
      <c r="D187" s="92" t="s">
        <v>27</v>
      </c>
      <c r="E187" s="133">
        <v>10</v>
      </c>
      <c r="F187" s="133">
        <v>10</v>
      </c>
      <c r="G187" s="203"/>
      <c r="H187" s="206"/>
      <c r="I187" s="67">
        <v>1259</v>
      </c>
      <c r="J187" s="69">
        <v>1259</v>
      </c>
      <c r="K187" s="37">
        <f t="shared" si="4"/>
        <v>0</v>
      </c>
      <c r="L187" s="40"/>
      <c r="M187" s="69">
        <v>1259</v>
      </c>
      <c r="N187" s="40"/>
      <c r="O187" s="40"/>
      <c r="P187" s="40"/>
      <c r="Q187" s="32"/>
      <c r="R187" s="32"/>
      <c r="S187" s="32"/>
      <c r="T187" s="32"/>
      <c r="U187" s="32"/>
      <c r="V187" s="32"/>
      <c r="W187" s="32"/>
      <c r="X187" s="32"/>
      <c r="Y187" s="32"/>
      <c r="Z187" s="32"/>
      <c r="AB187" s="9"/>
      <c r="AC187" s="9"/>
    </row>
    <row r="188" spans="1:29" s="217" customFormat="1" ht="30.75" customHeight="1" outlineLevel="1">
      <c r="A188" s="50" t="s">
        <v>55</v>
      </c>
      <c r="B188" s="213"/>
      <c r="C188" s="136" t="s">
        <v>34</v>
      </c>
      <c r="D188" s="137" t="s">
        <v>27</v>
      </c>
      <c r="E188" s="138">
        <f>SUM(E189:E195)</f>
        <v>517</v>
      </c>
      <c r="F188" s="138">
        <f>SUM(F189:F195)</f>
        <v>517</v>
      </c>
      <c r="G188" s="213"/>
      <c r="H188" s="214"/>
      <c r="I188" s="138">
        <f>SUM(I189:I195)</f>
        <v>90708.108999999997</v>
      </c>
      <c r="J188" s="138">
        <f>SUM(J189:J195)</f>
        <v>90708.108999999997</v>
      </c>
      <c r="K188" s="37">
        <f t="shared" si="4"/>
        <v>0</v>
      </c>
      <c r="L188" s="215"/>
      <c r="M188" s="138">
        <f>SUM(M189:M195)</f>
        <v>90708.108999999997</v>
      </c>
      <c r="N188" s="215"/>
      <c r="O188" s="215"/>
      <c r="P188" s="215"/>
      <c r="Q188" s="216"/>
      <c r="R188" s="216"/>
      <c r="S188" s="216"/>
      <c r="T188" s="216"/>
      <c r="U188" s="216"/>
      <c r="V188" s="216"/>
      <c r="W188" s="216"/>
      <c r="X188" s="216"/>
      <c r="Y188" s="216"/>
      <c r="Z188" s="216"/>
      <c r="AB188" s="218"/>
      <c r="AC188" s="218"/>
    </row>
    <row r="189" spans="1:29" s="14" customFormat="1" ht="24.95" customHeight="1" outlineLevel="1">
      <c r="A189" s="57" t="s">
        <v>110</v>
      </c>
      <c r="B189" s="203"/>
      <c r="C189" s="139" t="s">
        <v>206</v>
      </c>
      <c r="D189" s="92" t="s">
        <v>27</v>
      </c>
      <c r="E189" s="133">
        <v>220</v>
      </c>
      <c r="F189" s="133">
        <v>220</v>
      </c>
      <c r="G189" s="203"/>
      <c r="H189" s="206"/>
      <c r="I189" s="69">
        <v>8933.32</v>
      </c>
      <c r="J189" s="69">
        <v>8933.32</v>
      </c>
      <c r="K189" s="37">
        <f t="shared" si="4"/>
        <v>0</v>
      </c>
      <c r="L189" s="40"/>
      <c r="M189" s="69">
        <v>8933.32</v>
      </c>
      <c r="N189" s="40"/>
      <c r="O189" s="40"/>
      <c r="P189" s="40"/>
      <c r="Q189" s="32"/>
      <c r="R189" s="32"/>
      <c r="S189" s="32"/>
      <c r="T189" s="32"/>
      <c r="U189" s="32"/>
      <c r="V189" s="32"/>
      <c r="W189" s="32"/>
      <c r="X189" s="32"/>
      <c r="Y189" s="32"/>
      <c r="Z189" s="32"/>
      <c r="AB189" s="9"/>
      <c r="AC189" s="9"/>
    </row>
    <row r="190" spans="1:29" s="14" customFormat="1" ht="24.95" customHeight="1" outlineLevel="1">
      <c r="A190" s="57" t="s">
        <v>111</v>
      </c>
      <c r="B190" s="203"/>
      <c r="C190" s="139" t="s">
        <v>35</v>
      </c>
      <c r="D190" s="92" t="s">
        <v>27</v>
      </c>
      <c r="E190" s="133">
        <v>80</v>
      </c>
      <c r="F190" s="133">
        <v>80</v>
      </c>
      <c r="G190" s="203"/>
      <c r="H190" s="206"/>
      <c r="I190" s="69">
        <v>4535.6000000000004</v>
      </c>
      <c r="J190" s="69">
        <v>4535.6000000000004</v>
      </c>
      <c r="K190" s="37">
        <f t="shared" si="4"/>
        <v>0</v>
      </c>
      <c r="L190" s="40"/>
      <c r="M190" s="69">
        <v>4535.6000000000004</v>
      </c>
      <c r="N190" s="40"/>
      <c r="O190" s="40"/>
      <c r="P190" s="40"/>
      <c r="Q190" s="32"/>
      <c r="R190" s="32"/>
      <c r="S190" s="32"/>
      <c r="T190" s="32"/>
      <c r="U190" s="32"/>
      <c r="V190" s="32"/>
      <c r="W190" s="32"/>
      <c r="X190" s="32"/>
      <c r="Y190" s="32"/>
      <c r="Z190" s="32"/>
      <c r="AB190" s="9"/>
      <c r="AC190" s="9"/>
    </row>
    <row r="191" spans="1:29" s="14" customFormat="1" ht="24.95" customHeight="1" outlineLevel="1">
      <c r="A191" s="57" t="s">
        <v>244</v>
      </c>
      <c r="B191" s="203"/>
      <c r="C191" s="139" t="s">
        <v>246</v>
      </c>
      <c r="D191" s="92" t="s">
        <v>27</v>
      </c>
      <c r="E191" s="133">
        <v>130</v>
      </c>
      <c r="F191" s="133">
        <v>130</v>
      </c>
      <c r="G191" s="203"/>
      <c r="H191" s="206"/>
      <c r="I191" s="69">
        <v>26358.188999999998</v>
      </c>
      <c r="J191" s="69">
        <v>26358.188999999998</v>
      </c>
      <c r="K191" s="37">
        <f t="shared" si="4"/>
        <v>0</v>
      </c>
      <c r="L191" s="40"/>
      <c r="M191" s="69">
        <v>26358.188999999998</v>
      </c>
      <c r="N191" s="40"/>
      <c r="O191" s="40"/>
      <c r="P191" s="40"/>
      <c r="Q191" s="32"/>
      <c r="R191" s="32"/>
      <c r="S191" s="32"/>
      <c r="T191" s="32"/>
      <c r="U191" s="32"/>
      <c r="V191" s="32"/>
      <c r="W191" s="32"/>
      <c r="X191" s="32"/>
      <c r="Y191" s="32"/>
      <c r="Z191" s="32"/>
      <c r="AB191" s="9"/>
      <c r="AC191" s="9"/>
    </row>
    <row r="192" spans="1:29" s="14" customFormat="1" ht="24.95" customHeight="1" outlineLevel="1">
      <c r="A192" s="57" t="s">
        <v>245</v>
      </c>
      <c r="B192" s="203"/>
      <c r="C192" s="139" t="s">
        <v>416</v>
      </c>
      <c r="D192" s="92" t="s">
        <v>27</v>
      </c>
      <c r="E192" s="133">
        <v>50</v>
      </c>
      <c r="F192" s="133">
        <v>50</v>
      </c>
      <c r="G192" s="203"/>
      <c r="H192" s="206"/>
      <c r="I192" s="69">
        <v>14491.2</v>
      </c>
      <c r="J192" s="69">
        <v>14491.2</v>
      </c>
      <c r="K192" s="37">
        <f t="shared" si="4"/>
        <v>0</v>
      </c>
      <c r="L192" s="40"/>
      <c r="M192" s="69">
        <v>14491.2</v>
      </c>
      <c r="N192" s="40"/>
      <c r="O192" s="40"/>
      <c r="P192" s="40"/>
      <c r="Q192" s="32"/>
      <c r="R192" s="32"/>
      <c r="S192" s="32"/>
      <c r="T192" s="32"/>
      <c r="U192" s="32"/>
      <c r="V192" s="32"/>
      <c r="W192" s="32"/>
      <c r="X192" s="32"/>
      <c r="Y192" s="32"/>
      <c r="Z192" s="32"/>
      <c r="AB192" s="9"/>
      <c r="AC192" s="9"/>
    </row>
    <row r="193" spans="1:29" s="14" customFormat="1" ht="24.95" customHeight="1" outlineLevel="1">
      <c r="A193" s="57" t="s">
        <v>589</v>
      </c>
      <c r="B193" s="203"/>
      <c r="C193" s="139" t="s">
        <v>247</v>
      </c>
      <c r="D193" s="92" t="s">
        <v>27</v>
      </c>
      <c r="E193" s="133">
        <v>10</v>
      </c>
      <c r="F193" s="133">
        <v>10</v>
      </c>
      <c r="G193" s="203"/>
      <c r="H193" s="206"/>
      <c r="I193" s="69">
        <v>2690</v>
      </c>
      <c r="J193" s="69">
        <v>2690</v>
      </c>
      <c r="K193" s="37">
        <f t="shared" si="4"/>
        <v>0</v>
      </c>
      <c r="L193" s="40"/>
      <c r="M193" s="69">
        <v>2690</v>
      </c>
      <c r="N193" s="40"/>
      <c r="O193" s="40"/>
      <c r="P193" s="40"/>
      <c r="Q193" s="32"/>
      <c r="R193" s="32"/>
      <c r="S193" s="32"/>
      <c r="T193" s="32"/>
      <c r="U193" s="32"/>
      <c r="V193" s="32"/>
      <c r="W193" s="32"/>
      <c r="X193" s="32"/>
      <c r="Y193" s="32"/>
      <c r="Z193" s="32"/>
      <c r="AB193" s="9"/>
      <c r="AC193" s="9"/>
    </row>
    <row r="194" spans="1:29" s="14" customFormat="1" ht="24.95" customHeight="1" outlineLevel="1">
      <c r="A194" s="57" t="s">
        <v>590</v>
      </c>
      <c r="B194" s="203"/>
      <c r="C194" s="139" t="s">
        <v>248</v>
      </c>
      <c r="D194" s="92" t="s">
        <v>27</v>
      </c>
      <c r="E194" s="133">
        <v>20</v>
      </c>
      <c r="F194" s="133">
        <v>20</v>
      </c>
      <c r="G194" s="203"/>
      <c r="H194" s="206"/>
      <c r="I194" s="69">
        <v>14764.8</v>
      </c>
      <c r="J194" s="69">
        <v>14764.8</v>
      </c>
      <c r="K194" s="37">
        <f t="shared" si="4"/>
        <v>0</v>
      </c>
      <c r="L194" s="40"/>
      <c r="M194" s="69">
        <v>14764.8</v>
      </c>
      <c r="N194" s="40"/>
      <c r="O194" s="40"/>
      <c r="P194" s="40"/>
      <c r="Q194" s="32"/>
      <c r="R194" s="32"/>
      <c r="S194" s="32"/>
      <c r="T194" s="32"/>
      <c r="U194" s="32"/>
      <c r="V194" s="32"/>
      <c r="W194" s="32"/>
      <c r="X194" s="32"/>
      <c r="Y194" s="32"/>
      <c r="Z194" s="32"/>
      <c r="AB194" s="9"/>
      <c r="AC194" s="9"/>
    </row>
    <row r="195" spans="1:29" s="14" customFormat="1" ht="24.95" customHeight="1" outlineLevel="1">
      <c r="A195" s="57" t="s">
        <v>591</v>
      </c>
      <c r="B195" s="203"/>
      <c r="C195" s="139" t="s">
        <v>417</v>
      </c>
      <c r="D195" s="92" t="s">
        <v>27</v>
      </c>
      <c r="E195" s="133">
        <v>7</v>
      </c>
      <c r="F195" s="133">
        <v>7</v>
      </c>
      <c r="G195" s="203"/>
      <c r="H195" s="206"/>
      <c r="I195" s="69">
        <v>18935</v>
      </c>
      <c r="J195" s="69">
        <v>18935</v>
      </c>
      <c r="K195" s="37">
        <f t="shared" si="4"/>
        <v>0</v>
      </c>
      <c r="L195" s="40"/>
      <c r="M195" s="69">
        <v>18935</v>
      </c>
      <c r="N195" s="40"/>
      <c r="O195" s="40"/>
      <c r="P195" s="40"/>
      <c r="Q195" s="32"/>
      <c r="R195" s="32"/>
      <c r="S195" s="32"/>
      <c r="T195" s="32"/>
      <c r="U195" s="32"/>
      <c r="V195" s="32"/>
      <c r="W195" s="32"/>
      <c r="X195" s="32"/>
      <c r="Y195" s="32"/>
      <c r="Z195" s="32"/>
      <c r="AB195" s="9"/>
      <c r="AC195" s="9"/>
    </row>
    <row r="196" spans="1:29" s="217" customFormat="1" ht="24.95" customHeight="1" outlineLevel="1">
      <c r="A196" s="50" t="s">
        <v>592</v>
      </c>
      <c r="B196" s="213"/>
      <c r="C196" s="136" t="s">
        <v>28</v>
      </c>
      <c r="D196" s="137" t="s">
        <v>27</v>
      </c>
      <c r="E196" s="138">
        <f>SUM(E197:E201)</f>
        <v>30</v>
      </c>
      <c r="F196" s="138">
        <f>SUM(F197:F201)</f>
        <v>30</v>
      </c>
      <c r="G196" s="213"/>
      <c r="H196" s="214"/>
      <c r="I196" s="138">
        <f>SUM(I197:I201)</f>
        <v>70548.769849999997</v>
      </c>
      <c r="J196" s="138">
        <f t="shared" ref="J196" si="7">SUM(J197:J201)</f>
        <v>70548.769849999997</v>
      </c>
      <c r="K196" s="37">
        <f t="shared" si="4"/>
        <v>0</v>
      </c>
      <c r="L196" s="215"/>
      <c r="M196" s="138">
        <f t="shared" ref="M196" si="8">SUM(M197:M201)</f>
        <v>70548.769849999997</v>
      </c>
      <c r="N196" s="215"/>
      <c r="O196" s="215"/>
      <c r="P196" s="215"/>
      <c r="Q196" s="216"/>
      <c r="R196" s="216"/>
      <c r="S196" s="216"/>
      <c r="T196" s="216"/>
      <c r="U196" s="216"/>
      <c r="V196" s="216"/>
      <c r="W196" s="216"/>
      <c r="X196" s="216"/>
      <c r="Y196" s="216"/>
      <c r="Z196" s="216"/>
      <c r="AB196" s="218"/>
      <c r="AC196" s="218"/>
    </row>
    <row r="197" spans="1:29" s="14" customFormat="1" ht="24.95" customHeight="1" outlineLevel="1">
      <c r="A197" s="57" t="s">
        <v>593</v>
      </c>
      <c r="B197" s="203"/>
      <c r="C197" s="139" t="s">
        <v>249</v>
      </c>
      <c r="D197" s="92" t="s">
        <v>27</v>
      </c>
      <c r="E197" s="133">
        <v>15</v>
      </c>
      <c r="F197" s="133">
        <v>15</v>
      </c>
      <c r="G197" s="203"/>
      <c r="H197" s="206"/>
      <c r="I197" s="69">
        <v>8687.7148500000003</v>
      </c>
      <c r="J197" s="69">
        <v>8687.7148500000003</v>
      </c>
      <c r="K197" s="37">
        <f t="shared" si="4"/>
        <v>0</v>
      </c>
      <c r="L197" s="40"/>
      <c r="M197" s="69">
        <v>8687.7148500000003</v>
      </c>
      <c r="N197" s="40"/>
      <c r="O197" s="40"/>
      <c r="P197" s="40"/>
      <c r="Q197" s="32"/>
      <c r="R197" s="32"/>
      <c r="S197" s="32"/>
      <c r="T197" s="32"/>
      <c r="U197" s="32"/>
      <c r="V197" s="32"/>
      <c r="W197" s="32"/>
      <c r="X197" s="32"/>
      <c r="Y197" s="32"/>
      <c r="Z197" s="32"/>
      <c r="AB197" s="9"/>
      <c r="AC197" s="9"/>
    </row>
    <row r="198" spans="1:29" s="14" customFormat="1" ht="24.95" customHeight="1" outlineLevel="1">
      <c r="A198" s="57" t="s">
        <v>594</v>
      </c>
      <c r="B198" s="203"/>
      <c r="C198" s="139" t="s">
        <v>207</v>
      </c>
      <c r="D198" s="92" t="s">
        <v>27</v>
      </c>
      <c r="E198" s="133">
        <v>10</v>
      </c>
      <c r="F198" s="133">
        <v>10</v>
      </c>
      <c r="G198" s="203"/>
      <c r="H198" s="206"/>
      <c r="I198" s="69">
        <v>29535</v>
      </c>
      <c r="J198" s="69">
        <v>29535</v>
      </c>
      <c r="K198" s="37">
        <f t="shared" si="4"/>
        <v>0</v>
      </c>
      <c r="L198" s="40"/>
      <c r="M198" s="69">
        <v>29535</v>
      </c>
      <c r="N198" s="40"/>
      <c r="O198" s="40"/>
      <c r="P198" s="40"/>
      <c r="Q198" s="32"/>
      <c r="R198" s="32"/>
      <c r="S198" s="32"/>
      <c r="T198" s="32"/>
      <c r="U198" s="32"/>
      <c r="V198" s="32"/>
      <c r="W198" s="32"/>
      <c r="X198" s="32"/>
      <c r="Y198" s="32"/>
      <c r="Z198" s="32"/>
      <c r="AB198" s="9"/>
      <c r="AC198" s="9"/>
    </row>
    <row r="199" spans="1:29" s="14" customFormat="1" ht="24.95" customHeight="1" outlineLevel="1">
      <c r="A199" s="57" t="s">
        <v>595</v>
      </c>
      <c r="B199" s="203"/>
      <c r="C199" s="139" t="s">
        <v>418</v>
      </c>
      <c r="D199" s="92" t="s">
        <v>27</v>
      </c>
      <c r="E199" s="133">
        <v>2</v>
      </c>
      <c r="F199" s="133">
        <v>2</v>
      </c>
      <c r="G199" s="203"/>
      <c r="H199" s="206"/>
      <c r="I199" s="69">
        <v>1596.375</v>
      </c>
      <c r="J199" s="69">
        <v>1596.375</v>
      </c>
      <c r="K199" s="37">
        <f t="shared" si="4"/>
        <v>0</v>
      </c>
      <c r="L199" s="40"/>
      <c r="M199" s="69">
        <v>1596.375</v>
      </c>
      <c r="N199" s="40"/>
      <c r="O199" s="40"/>
      <c r="P199" s="40"/>
      <c r="Q199" s="32"/>
      <c r="R199" s="32"/>
      <c r="S199" s="32"/>
      <c r="T199" s="32"/>
      <c r="U199" s="32"/>
      <c r="V199" s="32"/>
      <c r="W199" s="32"/>
      <c r="X199" s="32"/>
      <c r="Y199" s="32"/>
      <c r="Z199" s="32"/>
      <c r="AB199" s="9"/>
      <c r="AC199" s="9"/>
    </row>
    <row r="200" spans="1:29" s="14" customFormat="1" ht="24.95" customHeight="1" outlineLevel="1">
      <c r="A200" s="57" t="s">
        <v>596</v>
      </c>
      <c r="B200" s="203"/>
      <c r="C200" s="139" t="s">
        <v>36</v>
      </c>
      <c r="D200" s="92" t="s">
        <v>27</v>
      </c>
      <c r="E200" s="133">
        <v>2</v>
      </c>
      <c r="F200" s="133">
        <v>2</v>
      </c>
      <c r="G200" s="203"/>
      <c r="H200" s="206"/>
      <c r="I200" s="69">
        <v>29520</v>
      </c>
      <c r="J200" s="69">
        <v>29520</v>
      </c>
      <c r="K200" s="37">
        <f t="shared" si="4"/>
        <v>0</v>
      </c>
      <c r="L200" s="40"/>
      <c r="M200" s="69">
        <v>29520</v>
      </c>
      <c r="N200" s="40"/>
      <c r="O200" s="40"/>
      <c r="P200" s="40"/>
      <c r="Q200" s="32"/>
      <c r="R200" s="32"/>
      <c r="S200" s="32"/>
      <c r="T200" s="32"/>
      <c r="U200" s="32"/>
      <c r="V200" s="32"/>
      <c r="W200" s="32"/>
      <c r="X200" s="32"/>
      <c r="Y200" s="32"/>
      <c r="Z200" s="32"/>
      <c r="AB200" s="9"/>
      <c r="AC200" s="9"/>
    </row>
    <row r="201" spans="1:29" s="14" customFormat="1" ht="41.25" customHeight="1" outlineLevel="1">
      <c r="A201" s="57" t="s">
        <v>597</v>
      </c>
      <c r="B201" s="203"/>
      <c r="C201" s="139" t="s">
        <v>419</v>
      </c>
      <c r="D201" s="92" t="s">
        <v>27</v>
      </c>
      <c r="E201" s="133">
        <v>1</v>
      </c>
      <c r="F201" s="133">
        <v>1</v>
      </c>
      <c r="G201" s="203"/>
      <c r="H201" s="206"/>
      <c r="I201" s="69">
        <v>1209.68</v>
      </c>
      <c r="J201" s="69">
        <v>1209.68</v>
      </c>
      <c r="K201" s="37">
        <f t="shared" si="4"/>
        <v>0</v>
      </c>
      <c r="L201" s="40"/>
      <c r="M201" s="69">
        <v>1209.68</v>
      </c>
      <c r="N201" s="40"/>
      <c r="O201" s="40"/>
      <c r="P201" s="40"/>
      <c r="Q201" s="32"/>
      <c r="R201" s="32"/>
      <c r="S201" s="32"/>
      <c r="T201" s="32"/>
      <c r="U201" s="32"/>
      <c r="V201" s="32"/>
      <c r="W201" s="32"/>
      <c r="X201" s="32"/>
      <c r="Y201" s="32"/>
      <c r="Z201" s="32"/>
      <c r="AB201" s="9"/>
      <c r="AC201" s="9"/>
    </row>
    <row r="202" spans="1:29" s="222" customFormat="1" ht="33" customHeight="1" outlineLevel="1">
      <c r="A202" s="46" t="s">
        <v>425</v>
      </c>
      <c r="B202" s="219"/>
      <c r="C202" s="33" t="s">
        <v>420</v>
      </c>
      <c r="D202" s="134"/>
      <c r="E202" s="135"/>
      <c r="F202" s="135"/>
      <c r="G202" s="219"/>
      <c r="H202" s="220"/>
      <c r="I202" s="135">
        <f>I204+I206</f>
        <v>200146</v>
      </c>
      <c r="J202" s="135">
        <f>J204+J206</f>
        <v>200146</v>
      </c>
      <c r="K202" s="135">
        <f>K204+K206</f>
        <v>0</v>
      </c>
      <c r="L202" s="40"/>
      <c r="M202" s="135">
        <f>M204+M206</f>
        <v>200146</v>
      </c>
      <c r="N202" s="221"/>
      <c r="O202" s="221"/>
      <c r="P202" s="221"/>
      <c r="Q202" s="41"/>
      <c r="R202" s="41"/>
      <c r="S202" s="41"/>
      <c r="T202" s="41"/>
      <c r="U202" s="41"/>
      <c r="V202" s="41"/>
      <c r="W202" s="41"/>
      <c r="X202" s="41"/>
      <c r="Y202" s="41"/>
      <c r="Z202" s="41"/>
      <c r="AB202" s="223"/>
      <c r="AC202" s="223"/>
    </row>
    <row r="203" spans="1:29" s="217" customFormat="1" ht="28.5" customHeight="1" outlineLevel="1">
      <c r="A203" s="50">
        <v>1</v>
      </c>
      <c r="B203" s="213"/>
      <c r="C203" s="136" t="s">
        <v>420</v>
      </c>
      <c r="D203" s="137" t="s">
        <v>37</v>
      </c>
      <c r="E203" s="138">
        <f>E204+E206</f>
        <v>2</v>
      </c>
      <c r="F203" s="138">
        <f>F204+F206</f>
        <v>2</v>
      </c>
      <c r="G203" s="213"/>
      <c r="H203" s="214"/>
      <c r="I203" s="67">
        <f>I204+I206</f>
        <v>200146</v>
      </c>
      <c r="J203" s="67">
        <f>J204+J206</f>
        <v>200146</v>
      </c>
      <c r="K203" s="76">
        <f>K204+K206</f>
        <v>0</v>
      </c>
      <c r="L203" s="215"/>
      <c r="M203" s="67">
        <f>M204+M206</f>
        <v>200146</v>
      </c>
      <c r="N203" s="215"/>
      <c r="O203" s="215"/>
      <c r="P203" s="215"/>
      <c r="Q203" s="216"/>
      <c r="R203" s="216"/>
      <c r="S203" s="216"/>
      <c r="T203" s="216"/>
      <c r="U203" s="216"/>
      <c r="V203" s="216"/>
      <c r="W203" s="216"/>
      <c r="X203" s="216"/>
      <c r="Y203" s="216"/>
      <c r="Z203" s="216"/>
      <c r="AB203" s="218"/>
      <c r="AC203" s="218"/>
    </row>
    <row r="204" spans="1:29" s="14" customFormat="1" ht="24.95" customHeight="1" outlineLevel="1">
      <c r="A204" s="57" t="s">
        <v>43</v>
      </c>
      <c r="B204" s="203"/>
      <c r="C204" s="139" t="s">
        <v>421</v>
      </c>
      <c r="D204" s="92" t="s">
        <v>37</v>
      </c>
      <c r="E204" s="133">
        <f>E205</f>
        <v>1</v>
      </c>
      <c r="F204" s="133">
        <f>F205</f>
        <v>1</v>
      </c>
      <c r="G204" s="203"/>
      <c r="H204" s="206"/>
      <c r="I204" s="67">
        <f>I205</f>
        <v>197814</v>
      </c>
      <c r="J204" s="67">
        <f>J205</f>
        <v>197814</v>
      </c>
      <c r="K204" s="37">
        <f>K205</f>
        <v>0</v>
      </c>
      <c r="L204" s="40"/>
      <c r="M204" s="67">
        <f>M205</f>
        <v>197814</v>
      </c>
      <c r="N204" s="40"/>
      <c r="O204" s="40"/>
      <c r="P204" s="40"/>
      <c r="Q204" s="32"/>
      <c r="R204" s="32"/>
      <c r="S204" s="32"/>
      <c r="T204" s="32"/>
      <c r="U204" s="32"/>
      <c r="V204" s="32"/>
      <c r="W204" s="32"/>
      <c r="X204" s="32"/>
      <c r="Y204" s="32"/>
      <c r="Z204" s="32"/>
      <c r="AB204" s="9"/>
      <c r="AC204" s="9"/>
    </row>
    <row r="205" spans="1:29" s="14" customFormat="1" ht="32.25" customHeight="1" outlineLevel="1">
      <c r="A205" s="57" t="s">
        <v>75</v>
      </c>
      <c r="B205" s="203"/>
      <c r="C205" s="139" t="s">
        <v>422</v>
      </c>
      <c r="D205" s="92" t="s">
        <v>37</v>
      </c>
      <c r="E205" s="133">
        <v>1</v>
      </c>
      <c r="F205" s="133">
        <v>1</v>
      </c>
      <c r="G205" s="203"/>
      <c r="H205" s="206"/>
      <c r="I205" s="67">
        <v>197814</v>
      </c>
      <c r="J205" s="67">
        <v>197814</v>
      </c>
      <c r="K205" s="37">
        <f t="shared" si="4"/>
        <v>0</v>
      </c>
      <c r="L205" s="40"/>
      <c r="M205" s="67">
        <v>197814</v>
      </c>
      <c r="N205" s="40"/>
      <c r="O205" s="40"/>
      <c r="P205" s="40"/>
      <c r="Q205" s="32"/>
      <c r="R205" s="32"/>
      <c r="S205" s="32"/>
      <c r="T205" s="32"/>
      <c r="U205" s="32"/>
      <c r="V205" s="32"/>
      <c r="W205" s="32"/>
      <c r="X205" s="32"/>
      <c r="Y205" s="32"/>
      <c r="Z205" s="32"/>
      <c r="AB205" s="9"/>
      <c r="AC205" s="9"/>
    </row>
    <row r="206" spans="1:29" s="217" customFormat="1" ht="24.95" customHeight="1" outlineLevel="1">
      <c r="A206" s="50" t="s">
        <v>44</v>
      </c>
      <c r="B206" s="213"/>
      <c r="C206" s="136" t="s">
        <v>423</v>
      </c>
      <c r="D206" s="137" t="s">
        <v>29</v>
      </c>
      <c r="E206" s="138">
        <f>E207</f>
        <v>1</v>
      </c>
      <c r="F206" s="138">
        <f>F207</f>
        <v>1</v>
      </c>
      <c r="G206" s="213"/>
      <c r="H206" s="214"/>
      <c r="I206" s="67">
        <f>I207</f>
        <v>2332</v>
      </c>
      <c r="J206" s="67">
        <f>J207</f>
        <v>2332</v>
      </c>
      <c r="K206" s="76">
        <f>K207</f>
        <v>0</v>
      </c>
      <c r="L206" s="215"/>
      <c r="M206" s="67">
        <f>M207</f>
        <v>2332</v>
      </c>
      <c r="N206" s="215"/>
      <c r="O206" s="215"/>
      <c r="P206" s="215"/>
      <c r="Q206" s="216"/>
      <c r="R206" s="216"/>
      <c r="S206" s="216"/>
      <c r="T206" s="216"/>
      <c r="U206" s="216"/>
      <c r="V206" s="216"/>
      <c r="W206" s="216"/>
      <c r="X206" s="216"/>
      <c r="Y206" s="216"/>
      <c r="Z206" s="216"/>
      <c r="AB206" s="218"/>
      <c r="AC206" s="218"/>
    </row>
    <row r="207" spans="1:29" s="14" customFormat="1" ht="48.75" customHeight="1" outlineLevel="1">
      <c r="A207" s="57" t="s">
        <v>76</v>
      </c>
      <c r="B207" s="203"/>
      <c r="C207" s="139" t="s">
        <v>424</v>
      </c>
      <c r="D207" s="92" t="s">
        <v>29</v>
      </c>
      <c r="E207" s="133">
        <v>1</v>
      </c>
      <c r="F207" s="133">
        <v>1</v>
      </c>
      <c r="G207" s="203"/>
      <c r="H207" s="206"/>
      <c r="I207" s="67">
        <v>2332</v>
      </c>
      <c r="J207" s="67">
        <v>2332</v>
      </c>
      <c r="K207" s="37">
        <f t="shared" si="4"/>
        <v>0</v>
      </c>
      <c r="L207" s="40"/>
      <c r="M207" s="67">
        <v>2332</v>
      </c>
      <c r="N207" s="40"/>
      <c r="O207" s="40"/>
      <c r="P207" s="40"/>
      <c r="Q207" s="32"/>
      <c r="R207" s="32"/>
      <c r="S207" s="32"/>
      <c r="T207" s="32"/>
      <c r="U207" s="32"/>
      <c r="V207" s="32"/>
      <c r="W207" s="32"/>
      <c r="X207" s="32"/>
      <c r="Y207" s="32"/>
      <c r="Z207" s="32"/>
      <c r="AB207" s="9"/>
      <c r="AC207" s="9"/>
    </row>
    <row r="208" spans="1:29" s="12" customFormat="1" ht="25.5" customHeight="1">
      <c r="A208" s="46" t="s">
        <v>77</v>
      </c>
      <c r="B208" s="140"/>
      <c r="C208" s="33" t="s">
        <v>38</v>
      </c>
      <c r="D208" s="134" t="s">
        <v>27</v>
      </c>
      <c r="E208" s="135">
        <f>SUM(E209:E210)</f>
        <v>3</v>
      </c>
      <c r="F208" s="135">
        <f>SUM(F209:F210)</f>
        <v>3</v>
      </c>
      <c r="G208" s="204"/>
      <c r="H208" s="207"/>
      <c r="I208" s="135">
        <f>SUM(I209:I210)</f>
        <v>91300</v>
      </c>
      <c r="J208" s="135">
        <f>SUM(J209:J210)</f>
        <v>91300</v>
      </c>
      <c r="K208" s="37">
        <f t="shared" si="4"/>
        <v>0</v>
      </c>
      <c r="L208" s="40"/>
      <c r="M208" s="135">
        <f>SUM(M209:M210)</f>
        <v>91300</v>
      </c>
      <c r="N208" s="40"/>
      <c r="O208" s="40"/>
      <c r="P208" s="40"/>
      <c r="Q208" s="32"/>
      <c r="R208" s="32"/>
      <c r="S208" s="32"/>
      <c r="T208" s="32"/>
      <c r="U208" s="32"/>
      <c r="V208" s="32"/>
      <c r="W208" s="32"/>
      <c r="X208" s="32"/>
      <c r="Y208" s="32"/>
      <c r="Z208" s="32"/>
      <c r="AB208" s="9"/>
      <c r="AC208" s="9"/>
    </row>
    <row r="209" spans="1:29" s="12" customFormat="1" ht="24.95" customHeight="1" outlineLevel="1">
      <c r="A209" s="57" t="s">
        <v>63</v>
      </c>
      <c r="B209" s="203"/>
      <c r="C209" s="139" t="s">
        <v>426</v>
      </c>
      <c r="D209" s="92" t="s">
        <v>27</v>
      </c>
      <c r="E209" s="133">
        <v>2</v>
      </c>
      <c r="F209" s="133">
        <v>2</v>
      </c>
      <c r="G209" s="203"/>
      <c r="H209" s="206"/>
      <c r="I209" s="69">
        <v>43000</v>
      </c>
      <c r="J209" s="69">
        <v>43000</v>
      </c>
      <c r="K209" s="37">
        <f t="shared" si="4"/>
        <v>0</v>
      </c>
      <c r="L209" s="40"/>
      <c r="M209" s="69">
        <v>43000</v>
      </c>
      <c r="N209" s="40"/>
      <c r="O209" s="40"/>
      <c r="P209" s="40"/>
      <c r="Q209" s="32"/>
      <c r="R209" s="32"/>
      <c r="S209" s="32"/>
      <c r="T209" s="32"/>
      <c r="U209" s="32"/>
      <c r="V209" s="32"/>
      <c r="W209" s="32"/>
      <c r="X209" s="32"/>
      <c r="Y209" s="32"/>
      <c r="Z209" s="32"/>
      <c r="AB209" s="9"/>
      <c r="AC209" s="9"/>
    </row>
    <row r="210" spans="1:29" s="12" customFormat="1" ht="24.95" customHeight="1" outlineLevel="1">
      <c r="A210" s="57" t="s">
        <v>64</v>
      </c>
      <c r="B210" s="203"/>
      <c r="C210" s="139" t="s">
        <v>427</v>
      </c>
      <c r="D210" s="92" t="s">
        <v>27</v>
      </c>
      <c r="E210" s="133">
        <v>1</v>
      </c>
      <c r="F210" s="133">
        <v>1</v>
      </c>
      <c r="G210" s="203"/>
      <c r="H210" s="206"/>
      <c r="I210" s="69">
        <v>48300</v>
      </c>
      <c r="J210" s="69">
        <v>48300</v>
      </c>
      <c r="K210" s="37">
        <f t="shared" si="4"/>
        <v>0</v>
      </c>
      <c r="L210" s="40"/>
      <c r="M210" s="69">
        <v>48300</v>
      </c>
      <c r="N210" s="40"/>
      <c r="O210" s="40"/>
      <c r="P210" s="40"/>
      <c r="Q210" s="32"/>
      <c r="R210" s="32"/>
      <c r="S210" s="32"/>
      <c r="T210" s="32"/>
      <c r="U210" s="32"/>
      <c r="V210" s="32"/>
      <c r="W210" s="32"/>
      <c r="X210" s="32"/>
      <c r="Y210" s="32"/>
      <c r="Z210" s="32"/>
      <c r="AB210" s="9"/>
      <c r="AC210" s="9"/>
    </row>
    <row r="211" spans="1:29" ht="15">
      <c r="A211" s="16"/>
      <c r="B211" s="17"/>
      <c r="C211" s="16"/>
      <c r="D211" s="16"/>
      <c r="E211" s="16"/>
      <c r="F211" s="16"/>
      <c r="G211" s="208"/>
      <c r="H211" s="208"/>
      <c r="I211" s="18"/>
      <c r="J211" s="19"/>
      <c r="K211" s="18"/>
      <c r="L211" s="17"/>
      <c r="M211" s="17"/>
      <c r="N211" s="17"/>
      <c r="O211" s="17"/>
      <c r="P211" s="17"/>
      <c r="Q211" s="20"/>
      <c r="R211" s="20"/>
      <c r="S211" s="20"/>
      <c r="T211" s="20"/>
      <c r="U211" s="20"/>
      <c r="V211" s="20"/>
      <c r="W211" s="20"/>
      <c r="X211" s="20"/>
      <c r="Y211" s="20"/>
      <c r="Z211" s="20"/>
    </row>
    <row r="212" spans="1:29" ht="18.75" hidden="1">
      <c r="A212" s="186" t="s">
        <v>277</v>
      </c>
      <c r="B212" s="182"/>
      <c r="D212" s="187"/>
      <c r="E212" s="187"/>
      <c r="F212" s="187"/>
      <c r="G212" s="188"/>
      <c r="H212" s="188"/>
      <c r="I212" s="187"/>
      <c r="J212" s="189" t="s">
        <v>278</v>
      </c>
      <c r="K212" s="188"/>
      <c r="L212" s="182"/>
      <c r="M212" s="17"/>
      <c r="N212" s="17"/>
      <c r="O212" s="17"/>
      <c r="P212" s="17"/>
      <c r="Q212" s="20"/>
      <c r="R212" s="20"/>
      <c r="S212" s="20"/>
      <c r="T212" s="20"/>
      <c r="U212" s="20"/>
      <c r="V212" s="20"/>
      <c r="W212" s="20"/>
      <c r="X212" s="20"/>
      <c r="Y212" s="20"/>
      <c r="Z212" s="20"/>
    </row>
    <row r="213" spans="1:29" ht="18.75" hidden="1">
      <c r="A213" s="187"/>
      <c r="B213" s="182"/>
      <c r="D213" s="187"/>
      <c r="E213" s="187"/>
      <c r="F213" s="187"/>
      <c r="G213" s="188"/>
      <c r="H213" s="188"/>
      <c r="I213" s="187"/>
      <c r="J213" s="188"/>
      <c r="K213" s="190"/>
      <c r="L213" s="182"/>
      <c r="M213" s="17"/>
      <c r="N213" s="17"/>
      <c r="O213" s="17"/>
      <c r="P213" s="17"/>
      <c r="Q213" s="20"/>
      <c r="R213" s="20"/>
      <c r="S213" s="20"/>
      <c r="T213" s="20"/>
      <c r="U213" s="20"/>
      <c r="V213" s="20"/>
      <c r="W213" s="20"/>
      <c r="X213" s="20"/>
      <c r="Y213" s="20"/>
      <c r="Z213" s="20"/>
    </row>
    <row r="214" spans="1:29" ht="18.75" hidden="1">
      <c r="A214" s="187"/>
      <c r="B214" s="182"/>
      <c r="D214" s="187"/>
      <c r="E214" s="187"/>
      <c r="F214" s="187"/>
      <c r="G214" s="188"/>
      <c r="H214" s="188"/>
      <c r="I214" s="187"/>
      <c r="J214" s="188"/>
      <c r="K214" s="188"/>
      <c r="L214" s="182"/>
      <c r="M214" s="17"/>
      <c r="N214" s="17"/>
      <c r="O214" s="17"/>
      <c r="P214" s="17"/>
      <c r="Q214" s="20"/>
      <c r="R214" s="20"/>
      <c r="S214" s="20"/>
      <c r="T214" s="20"/>
      <c r="U214" s="20"/>
      <c r="V214" s="20"/>
      <c r="W214" s="20"/>
      <c r="X214" s="20"/>
      <c r="Y214" s="20"/>
      <c r="Z214" s="20"/>
    </row>
    <row r="215" spans="1:29" ht="18.75" hidden="1">
      <c r="A215" s="186" t="s">
        <v>279</v>
      </c>
      <c r="B215" s="182"/>
      <c r="D215" s="187"/>
      <c r="E215" s="187"/>
      <c r="F215" s="187"/>
      <c r="G215" s="188"/>
      <c r="H215" s="188"/>
      <c r="I215" s="187"/>
      <c r="J215" s="191" t="s">
        <v>224</v>
      </c>
      <c r="K215" s="188"/>
      <c r="L215" s="182"/>
      <c r="M215" s="17"/>
      <c r="N215" s="17"/>
      <c r="O215" s="17"/>
      <c r="P215" s="17"/>
      <c r="Q215" s="20"/>
      <c r="R215" s="20"/>
      <c r="S215" s="20"/>
      <c r="T215" s="20"/>
      <c r="U215" s="20"/>
      <c r="V215" s="20"/>
      <c r="W215" s="20"/>
      <c r="X215" s="20"/>
      <c r="Y215" s="20"/>
      <c r="Z215" s="20"/>
    </row>
    <row r="216" spans="1:29" ht="18.75">
      <c r="A216" s="16"/>
      <c r="B216" s="182"/>
      <c r="C216" s="187"/>
      <c r="D216" s="187"/>
      <c r="E216" s="187"/>
      <c r="F216" s="187"/>
      <c r="G216" s="188"/>
      <c r="H216" s="188"/>
      <c r="I216" s="187"/>
      <c r="J216" s="188"/>
      <c r="K216" s="188"/>
      <c r="L216" s="182"/>
      <c r="M216" s="17"/>
      <c r="N216" s="17"/>
      <c r="O216" s="17"/>
      <c r="P216" s="17"/>
      <c r="Q216" s="20"/>
      <c r="R216" s="20"/>
      <c r="S216" s="20"/>
      <c r="T216" s="20"/>
      <c r="U216" s="20"/>
      <c r="V216" s="20"/>
      <c r="W216" s="20"/>
      <c r="X216" s="20"/>
      <c r="Y216" s="20"/>
      <c r="Z216" s="20"/>
    </row>
    <row r="217" spans="1:29" ht="18.75">
      <c r="A217" s="16"/>
      <c r="B217" s="182"/>
      <c r="C217" s="183"/>
      <c r="D217" s="183"/>
      <c r="E217" s="183"/>
      <c r="F217" s="183"/>
      <c r="G217" s="182"/>
      <c r="H217" s="182"/>
      <c r="I217" s="184"/>
      <c r="J217" s="185"/>
      <c r="K217" s="184"/>
      <c r="L217" s="182"/>
      <c r="M217" s="17"/>
      <c r="N217" s="17"/>
      <c r="O217" s="17"/>
      <c r="P217" s="17"/>
      <c r="Q217" s="20"/>
      <c r="R217" s="20"/>
      <c r="S217" s="20"/>
      <c r="T217" s="20"/>
      <c r="U217" s="20"/>
      <c r="V217" s="20"/>
      <c r="W217" s="20"/>
      <c r="X217" s="20"/>
      <c r="Y217" s="20"/>
      <c r="Z217" s="20"/>
    </row>
    <row r="218" spans="1:29" ht="15">
      <c r="A218" s="16"/>
      <c r="B218" s="17"/>
      <c r="C218" s="16"/>
      <c r="D218" s="16"/>
      <c r="E218" s="16"/>
      <c r="F218" s="16"/>
      <c r="G218" s="17"/>
      <c r="H218" s="17"/>
      <c r="I218" s="18"/>
      <c r="J218" s="19"/>
      <c r="K218" s="18"/>
      <c r="L218" s="17"/>
      <c r="M218" s="17"/>
      <c r="N218" s="17"/>
      <c r="O218" s="17"/>
      <c r="P218" s="17"/>
      <c r="Q218" s="20"/>
      <c r="R218" s="20"/>
      <c r="S218" s="20"/>
      <c r="T218" s="20"/>
      <c r="U218" s="20"/>
      <c r="V218" s="20"/>
      <c r="W218" s="20"/>
      <c r="X218" s="20"/>
      <c r="Y218" s="20"/>
      <c r="Z218" s="20"/>
    </row>
  </sheetData>
  <mergeCells count="32">
    <mergeCell ref="B13:B16"/>
    <mergeCell ref="I9:L9"/>
    <mergeCell ref="L10:L11"/>
    <mergeCell ref="B4:R4"/>
    <mergeCell ref="B5:R5"/>
    <mergeCell ref="B6:R6"/>
    <mergeCell ref="I10:I11"/>
    <mergeCell ref="J10:J11"/>
    <mergeCell ref="K10:K11"/>
    <mergeCell ref="M10:N10"/>
    <mergeCell ref="O10:O11"/>
    <mergeCell ref="X3:Z3"/>
    <mergeCell ref="X4:Z4"/>
    <mergeCell ref="X6:Z6"/>
    <mergeCell ref="Y9:Y11"/>
    <mergeCell ref="Z9:Z11"/>
    <mergeCell ref="W10:X10"/>
    <mergeCell ref="W5:Z5"/>
    <mergeCell ref="A9:A11"/>
    <mergeCell ref="B9:G9"/>
    <mergeCell ref="H9:H11"/>
    <mergeCell ref="B10:B11"/>
    <mergeCell ref="C10:C11"/>
    <mergeCell ref="D10:D11"/>
    <mergeCell ref="E10:F10"/>
    <mergeCell ref="G10:G11"/>
    <mergeCell ref="S10:T10"/>
    <mergeCell ref="Q9:X9"/>
    <mergeCell ref="U10:V10"/>
    <mergeCell ref="Q10:R10"/>
    <mergeCell ref="M9:P9"/>
    <mergeCell ref="P10:P11"/>
  </mergeCells>
  <pageMargins left="0.19685039370078741" right="0.19685039370078741" top="0.59055118110236227" bottom="0" header="0.19685039370078741" footer="0.19685039370078741"/>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қаз.ВС.</vt:lpstr>
      <vt:lpstr>рус ВС</vt:lpstr>
      <vt:lpstr>қаз.ВС.!Заголовки_для_печати</vt:lpstr>
      <vt:lpstr>'рус ВС'!Заголовки_для_печати</vt:lpstr>
      <vt:lpstr>'рус ВС'!Область_печати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Волкова Марина Сергеевна</dc:creator>
  <cp:lastModifiedBy>Даулетбек Лашын Бакытнуркызы</cp:lastModifiedBy>
  <cp:lastPrinted>2024-04-22T08:45:32Z</cp:lastPrinted>
  <dcterms:created xsi:type="dcterms:W3CDTF">2020-07-02T05:19:33Z</dcterms:created>
  <dcterms:modified xsi:type="dcterms:W3CDTF">2025-04-18T09:06:35Z</dcterms:modified>
</cp:coreProperties>
</file>